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sheetId="1" r:id="rId4"/>
    <sheet state="visible" name="ScoreCard" sheetId="2" r:id="rId5"/>
  </sheets>
  <definedNames>
    <definedName hidden="1" localSheetId="0" name="_xlnm._FilterDatabase">'Form responses'!$A$1:$L$66</definedName>
  </definedNames>
  <calcPr/>
</workbook>
</file>

<file path=xl/sharedStrings.xml><?xml version="1.0" encoding="utf-8"?>
<sst xmlns="http://schemas.openxmlformats.org/spreadsheetml/2006/main" count="220" uniqueCount="132">
  <si>
    <t>Submission Date</t>
  </si>
  <si>
    <t>Store</t>
  </si>
  <si>
    <t>DPA</t>
  </si>
  <si>
    <t>OFCOM/FCA</t>
  </si>
  <si>
    <t>Health and Safety</t>
  </si>
  <si>
    <t>Policy and Behaviour</t>
  </si>
  <si>
    <t>Brand Reputation</t>
  </si>
  <si>
    <t>Training</t>
  </si>
  <si>
    <t>Date</t>
  </si>
  <si>
    <t>File Upload</t>
  </si>
  <si>
    <t>Notes:</t>
  </si>
  <si>
    <t>Submission ID</t>
  </si>
  <si>
    <t>Halifax</t>
  </si>
  <si>
    <t>Tablets Unattended</t>
  </si>
  <si>
    <t>Fire Book</t>
  </si>
  <si>
    <t>Hi Zeeshan, 
It was great seeing you yesterday. Over all a great visit but some shorfalls have came to myattention that i need to address to you. Please take corrective action for store to be compliant. Imran's Tablet have been left turned on whilst he was not present in store. Fire book has not been signed for the fire extenguishers and the Fire alarm. please make sure these are getting completed without fail as these are legal obligation and none compliant on this area is a critical failure. 
Please make sure the store standard on shop floor is up to the standard, some dusts on surfaces that need to be cleaned. 
Many thanks,</t>
  </si>
  <si>
    <t>6117084298213511522</t>
  </si>
  <si>
    <t>Scunthorpe</t>
  </si>
  <si>
    <t>Missed Deadlines</t>
  </si>
  <si>
    <t>2025 manager action plan presentation has not been submitted by 29th therefore the dealine has been missed.</t>
  </si>
  <si>
    <t>6117289558214092265</t>
  </si>
  <si>
    <t>Dewsbury</t>
  </si>
  <si>
    <t>6117290648219123804</t>
  </si>
  <si>
    <t>Skipton</t>
  </si>
  <si>
    <t>6117290938215572471</t>
  </si>
  <si>
    <t>The employee evaluation form has not been submitted by 29th of Dec.</t>
  </si>
  <si>
    <t>6117291588213505154</t>
  </si>
  <si>
    <t>Pontefract</t>
  </si>
  <si>
    <t>6117291808211318463</t>
  </si>
  <si>
    <t>Shipley</t>
  </si>
  <si>
    <t>Store Security</t>
  </si>
  <si>
    <t>Latest Crime alert has not been printed and displayed.</t>
  </si>
  <si>
    <t>6117301638215519371</t>
  </si>
  <si>
    <t>Blip</t>
  </si>
  <si>
    <t>https://eu.jotform.com/uploads/familyconnectee/242774133829059/6117975689971144620/IMG_8843.png</t>
  </si>
  <si>
    <t>Failed to clock out 3/1/25</t>
  </si>
  <si>
    <t>6117975689971144620</t>
  </si>
  <si>
    <t>https://eu.jotform.com/uploads/familyconnectee/242774133829059/6117976129973571144/IMG_8843.png</t>
  </si>
  <si>
    <t>Yakub Failed to clock out 3/1/25</t>
  </si>
  <si>
    <t>6117976129973571144</t>
  </si>
  <si>
    <t>https://eu.jotform.com/uploads/familyconnectee/242774133829059/6117976479973756467/IMG_8843.png</t>
  </si>
  <si>
    <t>T failed to clock out 3/1/25</t>
  </si>
  <si>
    <t>6117976479973756467</t>
  </si>
  <si>
    <t>Selby</t>
  </si>
  <si>
    <t>Checklist Failures</t>
  </si>
  <si>
    <t>https://eu.jotform.com/uploads/familyconnectee/242774133829059/6117980008499949263/PED%20Selby.pdf</t>
  </si>
  <si>
    <t>Failed to do PED Checklist on 3/1/25</t>
  </si>
  <si>
    <t>6117980008499949263</t>
  </si>
  <si>
    <t>Leeds: Crossgates</t>
  </si>
  <si>
    <t>Stock/Demos</t>
  </si>
  <si>
    <t>https://eu.jotform.com/uploads/familyconnectee/242774133829059/6119723348497724923/%7B1CF0A685-20DE-4DFD-B535-F07FA37F8A39%7D.png</t>
  </si>
  <si>
    <t>Hi, 
Following David's email on 22/11/2024. Your store is not holding a sufficient amount of PAYG sim or still Holding a expired PAYG sim. For the Store to be Ofcom compliant we must be able to Provide PAYG sim to the customers.
Please make to order PAYG sim and discard the expired sims.</t>
  </si>
  <si>
    <t>6119723348497724923</t>
  </si>
  <si>
    <t>https://eu.jotform.com/uploads/familyconnectee/242774133829059/6119724018492584599/%7B1CF0A685-20DE-4DFD-B535-F07FA37F8A39%7D.png</t>
  </si>
  <si>
    <t>6119724018492584599</t>
  </si>
  <si>
    <t>https://eu.jotform.com/uploads/familyconnectee/242774133829059/6119836358492914716/%7B1CF0A685-20DE-4DFD-B535-F07FA37F8A39%7D.png</t>
  </si>
  <si>
    <t>6119836358492914716</t>
  </si>
  <si>
    <t>https://eu.jotform.com/uploads/familyconnectee/242774133829059/6119869778494986659/Scunny%20PEDS.pdf</t>
  </si>
  <si>
    <t>Ped's not complete on 4th Jan 25</t>
  </si>
  <si>
    <t>6119869778494986659</t>
  </si>
  <si>
    <t>Customer Data</t>
  </si>
  <si>
    <t>Sign in/out</t>
  </si>
  <si>
    <t>Hi Oliver, 
It was nice seeing you on Friday. during my visit the following areas have been marked as none compliant. can you please take corrective action. 
Staff/ Visitor must be signed in upon their visits.
Customer data was left unatended.
the latest fraud alet has not been printed and displayed.</t>
  </si>
  <si>
    <t>6119884848495063933</t>
  </si>
  <si>
    <t>Google Reviews</t>
  </si>
  <si>
    <t>https://eu.jotform.com/uploads/familyconnectee/242774133829059/6119886278496875775/dewsbury%20google%20reviews.jpg</t>
  </si>
  <si>
    <t>2x reviews come on google with negative feedback surrounding service, this impacts our brand and damaged reputation to the store, please set an action to turn this around</t>
  </si>
  <si>
    <t>6119886278496875775</t>
  </si>
  <si>
    <t>System Misuse
Misconduct</t>
  </si>
  <si>
    <t>Hi Oliver,
We have had a chat about this on Friday.
Many thanks,</t>
  </si>
  <si>
    <t>6119886298491833605</t>
  </si>
  <si>
    <t>Customer Data
Tablets Unattended</t>
  </si>
  <si>
    <t>Sign in/out
Banking</t>
  </si>
  <si>
    <t>Hi Lee,
Following my visit yesterday, I have gone through everything with you in store. Please see above none compliant areas. I ahve checke dthe namking today and you are missing some days. please note this task needs to be completed daily without fail. let me know if you have any questions.
Jav</t>
  </si>
  <si>
    <t>6120749192311638509</t>
  </si>
  <si>
    <t>Leeds: The Springs</t>
  </si>
  <si>
    <t>Hi, 
Your store has been failed to declare the reopening on store closure app/power app.
Jav</t>
  </si>
  <si>
    <t>6120755856182500669</t>
  </si>
  <si>
    <t>Hi, 
Store reopening has not been submitted on power app. Please make sure you declare the store as reopen.
Jav</t>
  </si>
  <si>
    <t>6120761573515982796</t>
  </si>
  <si>
    <t>Hi
Store reopening has not been submitted on power app. Please make sure you declare the store as reopen.
Jav</t>
  </si>
  <si>
    <t>6120762343512988007</t>
  </si>
  <si>
    <t>6120762103516059764</t>
  </si>
  <si>
    <t>H&amp;S</t>
  </si>
  <si>
    <t>Morning Hernan, 
It was nice seeing you on Thursday. 
Please see above the areas of none compliant that have been identified during my visit.
Fire Zone plan not being displayed by fire Alarm. This has been advised to you previousley.
Customer sensitive Data at unnecessary risk by being left unattended on the table.
Ped checklist has been missed on Friday unless you can provie evidence of submission.
if you have any question please get in touch.
Many thanks,</t>
  </si>
  <si>
    <t>6125752018022384401</t>
  </si>
  <si>
    <t>The daily PED checks for your store on 12/01/2025 were not completed prior to your store opening time as per policy. It’s really important to complete your PED checks before trading. Please familiarise yourselves with the PCI DSS policy on Albert.</t>
  </si>
  <si>
    <t>6125757528026035317</t>
  </si>
  <si>
    <t>6125758208029795211</t>
  </si>
  <si>
    <t>Missed Deadline</t>
  </si>
  <si>
    <t>Hi Zeeshan,
You have missed the Training deadline which was 13th of Jan. Please make sure to complete the training today.
Many thanks,</t>
  </si>
  <si>
    <t>6125823638027120136</t>
  </si>
  <si>
    <t>Hi Oliver,
Madison Training has not been completed by 13th. please make sure this is completed today.
Many thanks,</t>
  </si>
  <si>
    <t>6125824368026602358</t>
  </si>
  <si>
    <t>Hi, 
Kirsty robinson training has not been completed. it should have been completed before 13th. 
Many thanks,</t>
  </si>
  <si>
    <t>6125825058024176182</t>
  </si>
  <si>
    <t>Trainings have not been completed by the staff members. the training should have been completed before 13/01/2025.
Many thanks,</t>
  </si>
  <si>
    <t>6125825828022090466</t>
  </si>
  <si>
    <t>Store Standards</t>
  </si>
  <si>
    <t>Hi Hayley, 
Following our conversation on Monday , the above shortfalls have been undetified and need your attention please.</t>
  </si>
  <si>
    <t>6127490950219076174</t>
  </si>
  <si>
    <t>Store Late Opening</t>
  </si>
  <si>
    <t>Hi Zeeshan, 
Following our conversation, Store has opened up after 9:30.
Many thanks,</t>
  </si>
  <si>
    <t>6127537820211210369</t>
  </si>
  <si>
    <t>https://eu.jotform.com/uploads/familyconnectee/242774133829059/6127539590218740028/Screenshot_15-1-2025_11044_bt.workplace.com.jpeg</t>
  </si>
  <si>
    <t>Hi, 
As per Alison request meter reading was not submitted by 8th of jannuary. 
Many thanks,</t>
  </si>
  <si>
    <t>6127539590218740028</t>
  </si>
  <si>
    <t>https://eu.jotform.com/uploads/familyconnectee/242774133829059/6127539860213303496/Screenshot_15-1-2025_11044_bt.workplace.com.jpeg</t>
  </si>
  <si>
    <t>6127539860213303496</t>
  </si>
  <si>
    <t>https://eu.jotform.com/uploads/familyconnectee/242774133829059/6127540300216064193/Screenshot_15-1-2025_11044_bt.workplace.com.jpeg</t>
  </si>
  <si>
    <t>6127540300216064193</t>
  </si>
  <si>
    <t>https://eu.jotform.com/uploads/familyconnectee/242774133829059/6127540540215905236/Screenshot_15-1-2025_11044_bt.workplace.com.jpeg</t>
  </si>
  <si>
    <t>6127540540215905236</t>
  </si>
  <si>
    <t>6127540730214696246</t>
  </si>
  <si>
    <t>Banking</t>
  </si>
  <si>
    <t>Banking has not been updated on website since 16th of jannuary.</t>
  </si>
  <si>
    <t>6132704888493188001</t>
  </si>
  <si>
    <t>Hi Oliver,
Banking has not been update on the portal since 17th of Jannuary. Please make sure this task is getting completed daily.
Many thanks,</t>
  </si>
  <si>
    <t>6132705938492316510</t>
  </si>
  <si>
    <t>The daily PED checks for your store on 23/01/2025 were not completed prior to your store opening time as per policy. It’s really important to complete your PED checks before trading. Please familiarise yourselves with the PCI DSS policy on Albert.</t>
  </si>
  <si>
    <t>6135229212382033162</t>
  </si>
  <si>
    <t>Cleanliness</t>
  </si>
  <si>
    <t>POS
Store Standards</t>
  </si>
  <si>
    <t>https://eu.jotform.com/uploads/familyconnectee/242774133829059/6135333812381831869/IMG-20250124-WA0014.jpg
https://eu.jotform.com/uploads/familyconnectee/242774133829059/6135333812381831869/IMG-20250124-WA0015.jpg
https://eu.jotform.com/uploads/familyconnectee/242774133829059/6135333812381831869/IMG-20250124-WA0016.jpg
https://eu.jotform.com/uploads/familyconnectee/242774133829059/6135333812381831869/IMG-20250124-WA0017.jpg
https://eu.jotform.com/uploads/familyconnectee/242774133829059/6135333812381831869/IMG-20250124-WA0019.jpg
https://eu.jotform.com/uploads/familyconnectee/242774133829059/6135333812381831869/IMG-20250124-WA0018.jpg
https://eu.jotform.com/uploads/familyconnectee/242774133829059/6135333812381831869/IMG-20250124-WA0020.jpg
https://eu.jotform.com/uploads/familyconnectee/242774133829059/6135333812381831869/IMG-20250124-WA0022.jpg
https://eu.jotform.com/uploads/familyconnectee/242774133829059/6135333812381831869/IMG-20250124-WA0021.jpg
https://eu.jotform.com/uploads/familyconnectee/242774133829059/6135333812381831869/IMG-20250124-WA0011.jpg
https://eu.jotform.com/uploads/familyconnectee/242774133829059/6135333812381831869/IMG-20250124-WA0013.jpg
https://eu.jotform.com/uploads/familyconnectee/242774133829059/6135333812381831869/IMG-20250124-WA0012.jpg</t>
  </si>
  <si>
    <t>Hi Hayley, 
On my last visit, I have asked you to make sure store standard, cleanness and POS  need to be up to standard, however unfortunatly the store is not meeting these standards. can you please make sure these are in place moving forward?
Many thanks,</t>
  </si>
  <si>
    <t>6135333812381831869</t>
  </si>
  <si>
    <t>Store Name</t>
  </si>
  <si>
    <t>Health &amp; Safety</t>
  </si>
  <si>
    <t>Policy &amp; Behaviour</t>
  </si>
  <si>
    <t>Brand Reputition</t>
  </si>
  <si>
    <t>Total Score</t>
  </si>
  <si>
    <t>Goole</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</si>
</sst>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yyyy-mm-dd hh:mm:ss"/>
    <numFmt numFmtId="165" formatCode="dd-mm-yyyy"/>
    <numFmt numFmtId="166" formatCode="dd/MM/yyyy"/>
    <numFmt numFmtId="167" formatCode="d-m-yyyy"/>
  </numFmts>
  <fonts count="6">
    <font>
      <sz val="10.0"/>
      <color rgb="FF000000"/>
      <name val="Arial"/>
      <scheme val="minor"/>
    </font>
    <font>
      <color theme="1"/>
      <name val="Arial"/>
      <scheme val="minor"/>
    </font>
    <font>
      <u/>
      <color rgb="FF0000FF"/>
    </font>
    <font>
      <b/>
      <sz val="10.0"/>
      <color rgb="FFFFFFFF"/>
      <name val="Verdana"/>
    </font>
    <font>
      <b/>
      <sz val="10.0"/>
      <color rgb="FF000000"/>
      <name val="Verdana"/>
    </font>
    <font>
      <sz val="10.0"/>
      <color rgb="FFFFFFFF"/>
      <name val="Verdana"/>
    </font>
  </fonts>
  <fills count="6">
    <fill>
      <patternFill patternType="none"/>
    </fill>
    <fill>
      <patternFill patternType="lightGray"/>
    </fill>
    <fill>
      <patternFill patternType="solid">
        <fgColor rgb="FF666666"/>
        <bgColor rgb="FF666666"/>
      </patternFill>
    </fill>
    <fill>
      <patternFill patternType="solid">
        <fgColor rgb="FFA6A6A6"/>
        <bgColor rgb="FFA6A6A6"/>
      </patternFill>
    </fill>
    <fill>
      <patternFill patternType="solid">
        <fgColor rgb="FFF0F4FA"/>
        <bgColor rgb="FFF0F4FA"/>
      </patternFill>
    </fill>
    <fill>
      <patternFill patternType="solid">
        <fgColor rgb="FFCCCCCC"/>
        <bgColor rgb="FFCCCCCC"/>
      </patternFill>
    </fill>
  </fills>
  <borders count="6">
    <border/>
    <border>
      <left style="thin">
        <color rgb="FF979991"/>
      </left>
      <top style="thin">
        <color rgb="FF979991"/>
      </top>
    </border>
    <border>
      <left style="thin">
        <color rgb="FF979991"/>
      </left>
      <top style="thin">
        <color rgb="FF979991"/>
      </top>
      <bottom style="thin">
        <color rgb="FF979991"/>
      </bottom>
    </border>
    <border>
      <left style="thin">
        <color rgb="FFFFFFFF"/>
      </left>
      <right style="thin">
        <color rgb="FFFFFFFF"/>
      </right>
      <top style="thin">
        <color rgb="FFFFFFFF"/>
      </top>
      <bottom style="thin">
        <color rgb="FFFFFFFF"/>
      </bottom>
    </border>
    <border>
      <left style="thin">
        <color rgb="FF979991"/>
      </left>
      <bottom style="thin">
        <color rgb="FF979991"/>
      </bottom>
    </border>
    <border>
      <left style="thin">
        <color rgb="FF979991"/>
      </left>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Alignment="1" applyFont="1">
      <alignment readingOrder="0"/>
    </xf>
    <xf borderId="0" fillId="0" fontId="1" numFmtId="164" xfId="0" applyAlignment="1" applyFont="1" applyNumberFormat="1">
      <alignment readingOrder="0"/>
    </xf>
    <xf borderId="0" fillId="0" fontId="1" numFmtId="165" xfId="0" applyAlignment="1" applyFont="1" applyNumberFormat="1">
      <alignment readingOrder="0"/>
    </xf>
    <xf borderId="0" fillId="0" fontId="2" numFmtId="0" xfId="0" applyAlignment="1" applyFont="1">
      <alignment readingOrder="0"/>
    </xf>
    <xf borderId="0" fillId="0" fontId="1" numFmtId="166" xfId="0" applyAlignment="1" applyFont="1" applyNumberFormat="1">
      <alignment readingOrder="0"/>
    </xf>
    <xf borderId="0" fillId="0" fontId="1" numFmtId="167" xfId="0" applyAlignment="1" applyFont="1" applyNumberFormat="1">
      <alignment readingOrder="0"/>
    </xf>
    <xf borderId="1" fillId="2" fontId="3" numFmtId="0" xfId="0" applyAlignment="1" applyBorder="1" applyFill="1" applyFont="1">
      <alignment horizontal="center" readingOrder="0" vertical="top"/>
    </xf>
    <xf borderId="2" fillId="3" fontId="4" numFmtId="0" xfId="0" applyAlignment="1" applyBorder="1" applyFill="1" applyFont="1">
      <alignment horizontal="center" readingOrder="0" vertical="top"/>
    </xf>
    <xf borderId="3" fillId="0" fontId="1" numFmtId="0" xfId="0" applyBorder="1" applyFont="1"/>
    <xf borderId="2" fillId="4" fontId="4" numFmtId="0" xfId="0" applyAlignment="1" applyBorder="1" applyFill="1" applyFont="1">
      <alignment horizontal="right" readingOrder="0" vertical="top"/>
    </xf>
    <xf borderId="4" fillId="0" fontId="5" numFmtId="2" xfId="0" applyAlignment="1" applyBorder="1" applyFont="1" applyNumberFormat="1">
      <alignment horizontal="center" readingOrder="0" vertical="top"/>
    </xf>
    <xf borderId="4" fillId="5" fontId="4" numFmtId="0" xfId="0" applyAlignment="1" applyBorder="1" applyFill="1" applyFont="1">
      <alignment horizontal="right" readingOrder="0" vertical="top"/>
    </xf>
    <xf borderId="4" fillId="4" fontId="4" numFmtId="0" xfId="0" applyAlignment="1" applyBorder="1" applyFont="1">
      <alignment horizontal="right" readingOrder="0" vertical="top"/>
    </xf>
    <xf borderId="5" fillId="5" fontId="4" numFmtId="0" xfId="0" applyAlignment="1" applyBorder="1" applyFont="1">
      <alignment horizontal="right" readingOrder="0" vertical="top"/>
    </xf>
  </cellXfs>
  <cellStyles count="1">
    <cellStyle xfId="0" name="Normal" builtinId="0"/>
  </cellStyles>
  <dxfs count="4">
    <dxf>
      <font>
        <b/>
        <color theme="0"/>
      </font>
      <fill>
        <patternFill patternType="solid">
          <fgColor rgb="FFFF0000"/>
          <bgColor rgb="FFFF0000"/>
        </patternFill>
      </fill>
      <border/>
    </dxf>
    <dxf>
      <font>
        <b/>
        <color rgb="FFFFFFFF"/>
      </font>
      <fill>
        <patternFill patternType="solid">
          <fgColor rgb="FFB45F06"/>
          <bgColor rgb="FFB45F06"/>
        </patternFill>
      </fill>
      <border/>
    </dxf>
    <dxf>
      <font>
        <b/>
        <color rgb="FFFFFFFF"/>
      </font>
      <fill>
        <patternFill patternType="solid">
          <fgColor theme="7"/>
          <bgColor theme="7"/>
        </patternFill>
      </fill>
      <border/>
    </dxf>
    <dxf>
      <font>
        <b/>
        <color rgb="FFFFFFFF"/>
      </font>
      <fill>
        <patternFill patternType="solid">
          <fgColor rgb="FF0B5394"/>
          <bgColor rgb="FF0B5394"/>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eu.jotform.com/uploads/familyconnectee/242774133829059/6127539860213303496/Screenshot_15-1-2025_11044_bt.workplace.com.jpeg" TargetMode="External"/><Relationship Id="rId10" Type="http://schemas.openxmlformats.org/officeDocument/2006/relationships/hyperlink" Target="https://eu.jotform.com/uploads/familyconnectee/242774133829059/6127539590218740028/Screenshot_15-1-2025_11044_bt.workplace.com.jpeg" TargetMode="External"/><Relationship Id="rId13" Type="http://schemas.openxmlformats.org/officeDocument/2006/relationships/hyperlink" Target="https://eu.jotform.com/uploads/familyconnectee/242774133829059/6127540540215905236/Screenshot_15-1-2025_11044_bt.workplace.com.jpeg" TargetMode="External"/><Relationship Id="rId12" Type="http://schemas.openxmlformats.org/officeDocument/2006/relationships/hyperlink" Target="https://eu.jotform.com/uploads/familyconnectee/242774133829059/6127540300216064193/Screenshot_15-1-2025_11044_bt.workplace.com.jpeg" TargetMode="External"/><Relationship Id="rId1" Type="http://schemas.openxmlformats.org/officeDocument/2006/relationships/hyperlink" Target="https://eu.jotform.com/uploads/familyconnectee/242774133829059/6117975689971144620/IMG_8843.png" TargetMode="External"/><Relationship Id="rId2" Type="http://schemas.openxmlformats.org/officeDocument/2006/relationships/hyperlink" Target="https://eu.jotform.com/uploads/familyconnectee/242774133829059/6117976129973571144/IMG_8843.png" TargetMode="External"/><Relationship Id="rId3" Type="http://schemas.openxmlformats.org/officeDocument/2006/relationships/hyperlink" Target="https://eu.jotform.com/uploads/familyconnectee/242774133829059/6117976479973756467/IMG_8843.png" TargetMode="External"/><Relationship Id="rId4" Type="http://schemas.openxmlformats.org/officeDocument/2006/relationships/hyperlink" Target="https://eu.jotform.com/uploads/familyconnectee/242774133829059/6117980008499949263/PED%20Selby.pdf" TargetMode="External"/><Relationship Id="rId9" Type="http://schemas.openxmlformats.org/officeDocument/2006/relationships/hyperlink" Target="https://eu.jotform.com/uploads/familyconnectee/242774133829059/6119886278496875775/dewsbury%20google%20reviews.jpg" TargetMode="External"/><Relationship Id="rId14" Type="http://schemas.openxmlformats.org/officeDocument/2006/relationships/drawing" Target="../drawings/drawing1.xml"/><Relationship Id="rId5" Type="http://schemas.openxmlformats.org/officeDocument/2006/relationships/hyperlink" Target="https://eu.jotform.com/uploads/familyconnectee/242774133829059/6119723348497724923/%7B1CF0A685-20DE-4DFD-B535-F07FA37F8A39%7D.png" TargetMode="External"/><Relationship Id="rId6" Type="http://schemas.openxmlformats.org/officeDocument/2006/relationships/hyperlink" Target="https://eu.jotform.com/uploads/familyconnectee/242774133829059/6119724018492584599/%7B1CF0A685-20DE-4DFD-B535-F07FA37F8A39%7D.png" TargetMode="External"/><Relationship Id="rId7" Type="http://schemas.openxmlformats.org/officeDocument/2006/relationships/hyperlink" Target="https://eu.jotform.com/uploads/familyconnectee/242774133829059/6119836358492914716/%7B1CF0A685-20DE-4DFD-B535-F07FA37F8A39%7D.png" TargetMode="External"/><Relationship Id="rId8" Type="http://schemas.openxmlformats.org/officeDocument/2006/relationships/hyperlink" Target="https://eu.jotform.com/uploads/familyconnectee/242774133829059/6119869778494986659/Scunny%20PEDS.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38"/>
    <col customWidth="1" min="2" max="2" width="15.5"/>
    <col customWidth="1" min="3" max="3" width="37.25"/>
    <col customWidth="1" min="4" max="4" width="15.0"/>
    <col customWidth="1" min="5" max="5" width="13.75"/>
    <col customWidth="1" min="6" max="6" width="16.63"/>
    <col customWidth="1" min="7" max="7" width="14.0"/>
    <col customWidth="1" min="8" max="8" width="13.38"/>
    <col customWidth="1" min="9" max="9" width="16.75"/>
    <col customWidth="1" min="10" max="10" width="23.25"/>
    <col customWidth="1" min="11" max="11" width="67.0"/>
    <col customWidth="1" min="12" max="12" width="21.13"/>
  </cols>
  <sheetData>
    <row r="1">
      <c r="A1" s="1" t="s">
        <v>0</v>
      </c>
      <c r="B1" s="1" t="s">
        <v>1</v>
      </c>
      <c r="C1" s="1" t="s">
        <v>2</v>
      </c>
      <c r="D1" s="1" t="s">
        <v>3</v>
      </c>
      <c r="E1" s="1" t="s">
        <v>4</v>
      </c>
      <c r="F1" s="1" t="s">
        <v>5</v>
      </c>
      <c r="G1" s="1" t="s">
        <v>6</v>
      </c>
      <c r="H1" s="1" t="s">
        <v>7</v>
      </c>
      <c r="I1" s="1" t="s">
        <v>8</v>
      </c>
      <c r="J1" s="1" t="s">
        <v>9</v>
      </c>
      <c r="K1" s="1" t="s">
        <v>10</v>
      </c>
      <c r="L1" s="1" t="s">
        <v>11</v>
      </c>
    </row>
    <row r="2">
      <c r="A2" s="2">
        <v>45660.42626157407</v>
      </c>
      <c r="B2" s="1" t="s">
        <v>12</v>
      </c>
      <c r="C2" s="1" t="s">
        <v>13</v>
      </c>
      <c r="D2" s="1"/>
      <c r="E2" s="1" t="s">
        <v>14</v>
      </c>
      <c r="F2" s="1"/>
      <c r="G2" s="1"/>
      <c r="H2" s="1"/>
      <c r="I2" s="3">
        <v>45659.0</v>
      </c>
      <c r="J2" s="1"/>
      <c r="K2" s="1" t="s">
        <v>15</v>
      </c>
      <c r="L2" s="1" t="s">
        <v>16</v>
      </c>
    </row>
    <row r="3">
      <c r="A3" s="2">
        <v>45660.663831018515</v>
      </c>
      <c r="B3" s="1" t="s">
        <v>17</v>
      </c>
      <c r="C3" s="1"/>
      <c r="D3" s="1"/>
      <c r="E3" s="1"/>
      <c r="F3" s="1" t="s">
        <v>18</v>
      </c>
      <c r="G3" s="1"/>
      <c r="H3" s="1"/>
      <c r="I3" s="3">
        <v>45660.0</v>
      </c>
      <c r="J3" s="1"/>
      <c r="K3" s="1" t="s">
        <v>19</v>
      </c>
      <c r="L3" s="1" t="s">
        <v>20</v>
      </c>
    </row>
    <row r="4">
      <c r="A4" s="2">
        <v>45660.66509259259</v>
      </c>
      <c r="B4" s="1" t="s">
        <v>21</v>
      </c>
      <c r="C4" s="1"/>
      <c r="D4" s="1"/>
      <c r="E4" s="1"/>
      <c r="F4" s="1" t="s">
        <v>18</v>
      </c>
      <c r="G4" s="1"/>
      <c r="H4" s="1"/>
      <c r="I4" s="3">
        <v>45660.0</v>
      </c>
      <c r="J4" s="1"/>
      <c r="K4" s="1" t="s">
        <v>19</v>
      </c>
      <c r="L4" s="1" t="s">
        <v>22</v>
      </c>
    </row>
    <row r="5">
      <c r="A5" s="2">
        <v>45660.66542824074</v>
      </c>
      <c r="B5" s="1" t="s">
        <v>23</v>
      </c>
      <c r="C5" s="1"/>
      <c r="D5" s="1"/>
      <c r="E5" s="1"/>
      <c r="F5" s="1" t="s">
        <v>18</v>
      </c>
      <c r="G5" s="1"/>
      <c r="H5" s="1"/>
      <c r="I5" s="3">
        <v>45660.0</v>
      </c>
      <c r="J5" s="1"/>
      <c r="K5" s="1" t="s">
        <v>19</v>
      </c>
      <c r="L5" s="1" t="s">
        <v>24</v>
      </c>
    </row>
    <row r="6">
      <c r="A6" s="2">
        <v>45660.666180555556</v>
      </c>
      <c r="B6" s="1" t="s">
        <v>12</v>
      </c>
      <c r="C6" s="1"/>
      <c r="D6" s="1"/>
      <c r="E6" s="1"/>
      <c r="F6" s="1" t="s">
        <v>18</v>
      </c>
      <c r="G6" s="1"/>
      <c r="H6" s="1"/>
      <c r="I6" s="3">
        <v>45660.0</v>
      </c>
      <c r="J6" s="1"/>
      <c r="K6" s="1" t="s">
        <v>25</v>
      </c>
      <c r="L6" s="1" t="s">
        <v>26</v>
      </c>
    </row>
    <row r="7">
      <c r="A7" s="2">
        <v>45660.66643518519</v>
      </c>
      <c r="B7" s="1" t="s">
        <v>27</v>
      </c>
      <c r="C7" s="1"/>
      <c r="D7" s="1"/>
      <c r="E7" s="1"/>
      <c r="F7" s="1" t="s">
        <v>18</v>
      </c>
      <c r="G7" s="1"/>
      <c r="H7" s="1"/>
      <c r="I7" s="3">
        <v>45660.0</v>
      </c>
      <c r="J7" s="1"/>
      <c r="K7" s="1" t="s">
        <v>25</v>
      </c>
      <c r="L7" s="1" t="s">
        <v>28</v>
      </c>
    </row>
    <row r="8">
      <c r="A8" s="2">
        <v>45660.6778125</v>
      </c>
      <c r="B8" s="1" t="s">
        <v>29</v>
      </c>
      <c r="C8" s="1"/>
      <c r="D8" s="1"/>
      <c r="E8" s="1"/>
      <c r="F8" s="1"/>
      <c r="G8" s="1" t="s">
        <v>30</v>
      </c>
      <c r="H8" s="1"/>
      <c r="I8" s="3">
        <v>45660.0</v>
      </c>
      <c r="J8" s="1"/>
      <c r="K8" s="1" t="s">
        <v>31</v>
      </c>
      <c r="L8" s="1" t="s">
        <v>32</v>
      </c>
    </row>
    <row r="9">
      <c r="A9" s="2">
        <v>45661.457962962966</v>
      </c>
      <c r="B9" s="1" t="s">
        <v>29</v>
      </c>
      <c r="C9" s="1"/>
      <c r="D9" s="1"/>
      <c r="E9" s="1"/>
      <c r="F9" s="1" t="s">
        <v>33</v>
      </c>
      <c r="G9" s="1"/>
      <c r="H9" s="1"/>
      <c r="I9" s="3">
        <v>45660.0</v>
      </c>
      <c r="J9" s="4" t="s">
        <v>34</v>
      </c>
      <c r="K9" s="1" t="s">
        <v>35</v>
      </c>
      <c r="L9" s="1" t="s">
        <v>36</v>
      </c>
    </row>
    <row r="10">
      <c r="A10" s="2">
        <v>45661.45847222222</v>
      </c>
      <c r="B10" s="1" t="s">
        <v>21</v>
      </c>
      <c r="C10" s="1"/>
      <c r="D10" s="1"/>
      <c r="E10" s="1"/>
      <c r="F10" s="1" t="s">
        <v>33</v>
      </c>
      <c r="G10" s="1"/>
      <c r="H10" s="1"/>
      <c r="I10" s="3">
        <v>45660.0</v>
      </c>
      <c r="J10" s="4" t="s">
        <v>37</v>
      </c>
      <c r="K10" s="1" t="s">
        <v>38</v>
      </c>
      <c r="L10" s="1" t="s">
        <v>39</v>
      </c>
    </row>
    <row r="11">
      <c r="A11" s="2">
        <v>45661.45887731481</v>
      </c>
      <c r="B11" s="1" t="s">
        <v>21</v>
      </c>
      <c r="C11" s="1"/>
      <c r="D11" s="1"/>
      <c r="E11" s="1"/>
      <c r="F11" s="1" t="s">
        <v>33</v>
      </c>
      <c r="G11" s="1"/>
      <c r="H11" s="1"/>
      <c r="I11" s="3">
        <v>45660.0</v>
      </c>
      <c r="J11" s="4" t="s">
        <v>40</v>
      </c>
      <c r="K11" s="1" t="s">
        <v>41</v>
      </c>
      <c r="L11" s="1" t="s">
        <v>42</v>
      </c>
    </row>
    <row r="12">
      <c r="A12" s="2">
        <v>45661.46296296296</v>
      </c>
      <c r="B12" s="1" t="s">
        <v>43</v>
      </c>
      <c r="C12" s="1"/>
      <c r="D12" s="1"/>
      <c r="E12" s="1"/>
      <c r="F12" s="1" t="s">
        <v>44</v>
      </c>
      <c r="G12" s="1"/>
      <c r="H12" s="1"/>
      <c r="I12" s="3">
        <v>45660.0</v>
      </c>
      <c r="J12" s="4" t="s">
        <v>45</v>
      </c>
      <c r="K12" s="1" t="s">
        <v>46</v>
      </c>
      <c r="L12" s="1" t="s">
        <v>47</v>
      </c>
    </row>
    <row r="13">
      <c r="A13" s="2">
        <v>45663.480717592596</v>
      </c>
      <c r="B13" s="1" t="s">
        <v>48</v>
      </c>
      <c r="C13" s="1"/>
      <c r="D13" s="1"/>
      <c r="E13" s="1"/>
      <c r="F13" s="1" t="s">
        <v>18</v>
      </c>
      <c r="G13" s="1" t="s">
        <v>49</v>
      </c>
      <c r="H13" s="1"/>
      <c r="I13" s="3">
        <v>45663.0</v>
      </c>
      <c r="J13" s="4" t="s">
        <v>50</v>
      </c>
      <c r="K13" s="1" t="s">
        <v>51</v>
      </c>
      <c r="L13" s="1" t="s">
        <v>52</v>
      </c>
    </row>
    <row r="14">
      <c r="A14" s="2">
        <v>45663.48149305556</v>
      </c>
      <c r="B14" s="1" t="s">
        <v>21</v>
      </c>
      <c r="C14" s="1"/>
      <c r="D14" s="1"/>
      <c r="E14" s="1"/>
      <c r="F14" s="1" t="s">
        <v>18</v>
      </c>
      <c r="G14" s="1" t="s">
        <v>49</v>
      </c>
      <c r="H14" s="1"/>
      <c r="I14" s="3">
        <v>45663.0</v>
      </c>
      <c r="J14" s="4" t="s">
        <v>53</v>
      </c>
      <c r="K14" s="1" t="s">
        <v>51</v>
      </c>
      <c r="L14" s="1" t="s">
        <v>54</v>
      </c>
    </row>
    <row r="15">
      <c r="A15" s="2">
        <v>45663.6115162037</v>
      </c>
      <c r="B15" s="1" t="s">
        <v>29</v>
      </c>
      <c r="C15" s="1"/>
      <c r="D15" s="1"/>
      <c r="E15" s="1"/>
      <c r="F15" s="1" t="s">
        <v>18</v>
      </c>
      <c r="G15" s="1" t="s">
        <v>49</v>
      </c>
      <c r="H15" s="1"/>
      <c r="I15" s="3">
        <v>45663.0</v>
      </c>
      <c r="J15" s="4" t="s">
        <v>55</v>
      </c>
      <c r="K15" s="1" t="s">
        <v>51</v>
      </c>
      <c r="L15" s="1" t="s">
        <v>56</v>
      </c>
    </row>
    <row r="16">
      <c r="A16" s="2">
        <v>45663.650196759256</v>
      </c>
      <c r="B16" s="1" t="s">
        <v>17</v>
      </c>
      <c r="C16" s="1"/>
      <c r="D16" s="1"/>
      <c r="E16" s="1"/>
      <c r="F16" s="1" t="s">
        <v>44</v>
      </c>
      <c r="G16" s="1"/>
      <c r="H16" s="1"/>
      <c r="I16" s="3">
        <v>45661.0</v>
      </c>
      <c r="J16" s="4" t="s">
        <v>57</v>
      </c>
      <c r="K16" s="1" t="s">
        <v>58</v>
      </c>
      <c r="L16" s="1" t="s">
        <v>59</v>
      </c>
    </row>
    <row r="17">
      <c r="A17" s="2">
        <v>45663.66763888889</v>
      </c>
      <c r="B17" s="1" t="s">
        <v>23</v>
      </c>
      <c r="C17" s="1" t="s">
        <v>60</v>
      </c>
      <c r="D17" s="1"/>
      <c r="E17" s="1"/>
      <c r="F17" s="1" t="s">
        <v>61</v>
      </c>
      <c r="G17" s="1" t="s">
        <v>30</v>
      </c>
      <c r="H17" s="1"/>
      <c r="I17" s="3">
        <v>45660.0</v>
      </c>
      <c r="J17" s="1"/>
      <c r="K17" s="1" t="s">
        <v>62</v>
      </c>
      <c r="L17" s="1" t="s">
        <v>63</v>
      </c>
    </row>
    <row r="18">
      <c r="A18" s="2">
        <v>45663.66929398148</v>
      </c>
      <c r="B18" s="1" t="s">
        <v>21</v>
      </c>
      <c r="C18" s="1"/>
      <c r="D18" s="1"/>
      <c r="E18" s="1"/>
      <c r="F18" s="1"/>
      <c r="G18" s="1" t="s">
        <v>64</v>
      </c>
      <c r="H18" s="1"/>
      <c r="I18" s="3">
        <v>45663.0</v>
      </c>
      <c r="J18" s="4" t="s">
        <v>65</v>
      </c>
      <c r="K18" s="1" t="s">
        <v>66</v>
      </c>
      <c r="L18" s="1" t="s">
        <v>67</v>
      </c>
    </row>
    <row r="19">
      <c r="A19" s="2">
        <v>45663.66931712963</v>
      </c>
      <c r="B19" s="1" t="s">
        <v>23</v>
      </c>
      <c r="C19" s="1"/>
      <c r="D19" s="1"/>
      <c r="E19" s="1"/>
      <c r="F19" s="1" t="s">
        <v>68</v>
      </c>
      <c r="G19" s="1"/>
      <c r="H19" s="1"/>
      <c r="I19" s="3">
        <v>45663.0</v>
      </c>
      <c r="J19" s="1"/>
      <c r="K19" s="1" t="s">
        <v>69</v>
      </c>
      <c r="L19" s="1" t="s">
        <v>70</v>
      </c>
    </row>
    <row r="20">
      <c r="A20" s="2">
        <v>45664.66804398148</v>
      </c>
      <c r="B20" s="1" t="s">
        <v>48</v>
      </c>
      <c r="C20" s="1" t="s">
        <v>71</v>
      </c>
      <c r="D20" s="1"/>
      <c r="E20" s="1" t="s">
        <v>14</v>
      </c>
      <c r="F20" s="1" t="s">
        <v>72</v>
      </c>
      <c r="G20" s="1"/>
      <c r="H20" s="1"/>
      <c r="I20" s="3">
        <v>45664.0</v>
      </c>
      <c r="J20" s="1"/>
      <c r="K20" s="1" t="s">
        <v>73</v>
      </c>
      <c r="L20" s="1" t="s">
        <v>74</v>
      </c>
    </row>
    <row r="21">
      <c r="A21" s="2">
        <v>45664.67575231481</v>
      </c>
      <c r="B21" s="1" t="s">
        <v>75</v>
      </c>
      <c r="C21" s="1"/>
      <c r="D21" s="1"/>
      <c r="E21" s="1"/>
      <c r="F21" s="1" t="s">
        <v>44</v>
      </c>
      <c r="G21" s="1"/>
      <c r="H21" s="1"/>
      <c r="I21" s="3">
        <v>45663.0</v>
      </c>
      <c r="J21" s="1"/>
      <c r="K21" s="1" t="s">
        <v>76</v>
      </c>
      <c r="L21" s="1" t="s">
        <v>77</v>
      </c>
    </row>
    <row r="22">
      <c r="A22" s="2">
        <v>45664.68237268519</v>
      </c>
      <c r="B22" s="1" t="s">
        <v>23</v>
      </c>
      <c r="C22" s="1"/>
      <c r="D22" s="1"/>
      <c r="E22" s="1"/>
      <c r="F22" s="1" t="s">
        <v>44</v>
      </c>
      <c r="G22" s="1"/>
      <c r="H22" s="1"/>
      <c r="I22" s="3">
        <v>45663.0</v>
      </c>
      <c r="J22" s="1"/>
      <c r="K22" s="1" t="s">
        <v>78</v>
      </c>
      <c r="L22" s="1" t="s">
        <v>79</v>
      </c>
    </row>
    <row r="23">
      <c r="A23" s="2">
        <v>45664.68326388889</v>
      </c>
      <c r="B23" s="1" t="s">
        <v>43</v>
      </c>
      <c r="C23" s="1"/>
      <c r="D23" s="1"/>
      <c r="E23" s="1"/>
      <c r="F23" s="1" t="s">
        <v>44</v>
      </c>
      <c r="G23" s="1"/>
      <c r="H23" s="1"/>
      <c r="I23" s="3">
        <v>45663.0</v>
      </c>
      <c r="J23" s="1"/>
      <c r="K23" s="1" t="s">
        <v>80</v>
      </c>
      <c r="L23" s="1" t="s">
        <v>81</v>
      </c>
    </row>
    <row r="24">
      <c r="A24" s="2">
        <v>45664.68298611111</v>
      </c>
      <c r="B24" s="1" t="s">
        <v>12</v>
      </c>
      <c r="C24" s="1"/>
      <c r="D24" s="1"/>
      <c r="E24" s="1"/>
      <c r="F24" s="1" t="s">
        <v>44</v>
      </c>
      <c r="G24" s="1"/>
      <c r="H24" s="1"/>
      <c r="I24" s="3">
        <v>45663.0</v>
      </c>
      <c r="J24" s="1"/>
      <c r="K24" s="1" t="s">
        <v>80</v>
      </c>
      <c r="L24" s="1" t="s">
        <v>82</v>
      </c>
    </row>
    <row r="25">
      <c r="A25" s="2">
        <v>45670.458344907405</v>
      </c>
      <c r="B25" s="1" t="s">
        <v>75</v>
      </c>
      <c r="C25" s="1" t="s">
        <v>60</v>
      </c>
      <c r="D25" s="1"/>
      <c r="E25" s="1" t="s">
        <v>83</v>
      </c>
      <c r="F25" s="1" t="s">
        <v>44</v>
      </c>
      <c r="G25" s="1"/>
      <c r="H25" s="1"/>
      <c r="I25" s="3">
        <v>45666.0</v>
      </c>
      <c r="J25" s="1"/>
      <c r="K25" s="1" t="s">
        <v>84</v>
      </c>
      <c r="L25" s="1" t="s">
        <v>85</v>
      </c>
    </row>
    <row r="26">
      <c r="A26" s="2">
        <v>45670.46472222222</v>
      </c>
      <c r="B26" s="1" t="s">
        <v>21</v>
      </c>
      <c r="C26" s="1"/>
      <c r="D26" s="1"/>
      <c r="E26" s="1"/>
      <c r="F26" s="1" t="s">
        <v>44</v>
      </c>
      <c r="G26" s="1"/>
      <c r="H26" s="1"/>
      <c r="I26" s="3">
        <v>45669.0</v>
      </c>
      <c r="J26" s="1"/>
      <c r="K26" s="1" t="s">
        <v>86</v>
      </c>
      <c r="L26" s="1" t="s">
        <v>87</v>
      </c>
    </row>
    <row r="27">
      <c r="A27" s="2">
        <v>45670.46550925926</v>
      </c>
      <c r="B27" s="1" t="s">
        <v>12</v>
      </c>
      <c r="C27" s="1"/>
      <c r="D27" s="1"/>
      <c r="E27" s="1"/>
      <c r="F27" s="1" t="s">
        <v>44</v>
      </c>
      <c r="G27" s="1"/>
      <c r="H27" s="1"/>
      <c r="I27" s="3">
        <v>45669.0</v>
      </c>
      <c r="J27" s="1"/>
      <c r="K27" s="1" t="s">
        <v>86</v>
      </c>
      <c r="L27" s="1" t="s">
        <v>88</v>
      </c>
    </row>
    <row r="28">
      <c r="A28" s="2">
        <v>45670.541238425925</v>
      </c>
      <c r="B28" s="1" t="s">
        <v>12</v>
      </c>
      <c r="C28" s="1"/>
      <c r="D28" s="1"/>
      <c r="E28" s="1"/>
      <c r="F28" s="1"/>
      <c r="G28" s="1"/>
      <c r="H28" s="1" t="s">
        <v>89</v>
      </c>
      <c r="I28" s="3">
        <v>45670.0</v>
      </c>
      <c r="J28" s="1"/>
      <c r="K28" s="1" t="s">
        <v>90</v>
      </c>
      <c r="L28" s="1" t="s">
        <v>91</v>
      </c>
    </row>
    <row r="29">
      <c r="A29" s="2">
        <v>45670.542083333334</v>
      </c>
      <c r="B29" s="1" t="s">
        <v>23</v>
      </c>
      <c r="C29" s="1"/>
      <c r="D29" s="1"/>
      <c r="E29" s="1"/>
      <c r="F29" s="1"/>
      <c r="G29" s="1"/>
      <c r="H29" s="1" t="s">
        <v>89</v>
      </c>
      <c r="I29" s="3">
        <v>45670.0</v>
      </c>
      <c r="J29" s="1"/>
      <c r="K29" s="1" t="s">
        <v>92</v>
      </c>
      <c r="L29" s="1" t="s">
        <v>93</v>
      </c>
    </row>
    <row r="30">
      <c r="A30" s="2">
        <v>45670.54288194444</v>
      </c>
      <c r="B30" s="1" t="s">
        <v>21</v>
      </c>
      <c r="C30" s="1"/>
      <c r="D30" s="1"/>
      <c r="E30" s="1"/>
      <c r="F30" s="1"/>
      <c r="G30" s="1"/>
      <c r="H30" s="1" t="s">
        <v>89</v>
      </c>
      <c r="I30" s="3">
        <v>45670.0</v>
      </c>
      <c r="J30" s="1"/>
      <c r="K30" s="1" t="s">
        <v>94</v>
      </c>
      <c r="L30" s="1" t="s">
        <v>95</v>
      </c>
    </row>
    <row r="31">
      <c r="A31" s="2">
        <v>45670.54377314815</v>
      </c>
      <c r="B31" s="1" t="s">
        <v>75</v>
      </c>
      <c r="C31" s="1"/>
      <c r="D31" s="1"/>
      <c r="E31" s="1"/>
      <c r="F31" s="1"/>
      <c r="G31" s="1"/>
      <c r="H31" s="1" t="s">
        <v>89</v>
      </c>
      <c r="I31" s="3">
        <v>45670.0</v>
      </c>
      <c r="J31" s="1"/>
      <c r="K31" s="1" t="s">
        <v>96</v>
      </c>
      <c r="L31" s="1" t="s">
        <v>97</v>
      </c>
    </row>
    <row r="32">
      <c r="A32" s="2">
        <v>45672.47100694444</v>
      </c>
      <c r="B32" s="1" t="s">
        <v>27</v>
      </c>
      <c r="C32" s="1" t="s">
        <v>60</v>
      </c>
      <c r="D32" s="1"/>
      <c r="E32" s="1"/>
      <c r="F32" s="1"/>
      <c r="G32" s="1" t="s">
        <v>98</v>
      </c>
      <c r="H32" s="1"/>
      <c r="I32" s="3">
        <v>45670.0</v>
      </c>
      <c r="J32" s="1"/>
      <c r="K32" s="1" t="s">
        <v>99</v>
      </c>
      <c r="L32" s="1" t="s">
        <v>100</v>
      </c>
    </row>
    <row r="33">
      <c r="A33" s="2">
        <v>45672.52525462963</v>
      </c>
      <c r="B33" s="1" t="s">
        <v>12</v>
      </c>
      <c r="C33" s="1"/>
      <c r="D33" s="1"/>
      <c r="E33" s="1"/>
      <c r="F33" s="1"/>
      <c r="G33" s="1" t="s">
        <v>101</v>
      </c>
      <c r="H33" s="1"/>
      <c r="I33" s="3">
        <v>45672.0</v>
      </c>
      <c r="J33" s="1"/>
      <c r="K33" s="1" t="s">
        <v>102</v>
      </c>
      <c r="L33" s="1" t="s">
        <v>103</v>
      </c>
    </row>
    <row r="34">
      <c r="A34" s="2">
        <v>45672.52730324074</v>
      </c>
      <c r="B34" s="1" t="s">
        <v>21</v>
      </c>
      <c r="C34" s="1"/>
      <c r="D34" s="1"/>
      <c r="E34" s="1"/>
      <c r="F34" s="1" t="s">
        <v>18</v>
      </c>
      <c r="G34" s="1"/>
      <c r="H34" s="1"/>
      <c r="I34" s="3">
        <v>45672.0</v>
      </c>
      <c r="J34" s="4" t="s">
        <v>104</v>
      </c>
      <c r="K34" s="1" t="s">
        <v>105</v>
      </c>
      <c r="L34" s="1" t="s">
        <v>106</v>
      </c>
    </row>
    <row r="35">
      <c r="A35" s="2">
        <v>45672.52761574074</v>
      </c>
      <c r="B35" s="1" t="s">
        <v>48</v>
      </c>
      <c r="C35" s="1"/>
      <c r="D35" s="1"/>
      <c r="E35" s="1"/>
      <c r="F35" s="1" t="s">
        <v>18</v>
      </c>
      <c r="G35" s="1"/>
      <c r="H35" s="1"/>
      <c r="I35" s="3">
        <v>45672.0</v>
      </c>
      <c r="J35" s="4" t="s">
        <v>107</v>
      </c>
      <c r="K35" s="1" t="s">
        <v>105</v>
      </c>
      <c r="L35" s="1" t="s">
        <v>108</v>
      </c>
    </row>
    <row r="36">
      <c r="A36" s="2">
        <v>45672.528125</v>
      </c>
      <c r="B36" s="1" t="s">
        <v>27</v>
      </c>
      <c r="C36" s="1"/>
      <c r="D36" s="1"/>
      <c r="E36" s="1"/>
      <c r="F36" s="1" t="s">
        <v>18</v>
      </c>
      <c r="G36" s="1"/>
      <c r="H36" s="1"/>
      <c r="I36" s="3">
        <v>45672.0</v>
      </c>
      <c r="J36" s="4" t="s">
        <v>109</v>
      </c>
      <c r="K36" s="1" t="s">
        <v>105</v>
      </c>
      <c r="L36" s="1" t="s">
        <v>110</v>
      </c>
    </row>
    <row r="37">
      <c r="A37" s="2">
        <v>45672.528402777774</v>
      </c>
      <c r="B37" s="1" t="s">
        <v>17</v>
      </c>
      <c r="C37" s="1"/>
      <c r="D37" s="1"/>
      <c r="E37" s="1"/>
      <c r="F37" s="1" t="s">
        <v>18</v>
      </c>
      <c r="G37" s="1"/>
      <c r="H37" s="1"/>
      <c r="I37" s="3">
        <v>45672.0</v>
      </c>
      <c r="J37" s="4" t="s">
        <v>111</v>
      </c>
      <c r="K37" s="1" t="s">
        <v>105</v>
      </c>
      <c r="L37" s="1" t="s">
        <v>112</v>
      </c>
    </row>
    <row r="38">
      <c r="A38" s="2">
        <v>45672.52862268518</v>
      </c>
      <c r="B38" s="1" t="s">
        <v>29</v>
      </c>
      <c r="C38" s="1"/>
      <c r="D38" s="1"/>
      <c r="E38" s="1"/>
      <c r="F38" s="1" t="s">
        <v>18</v>
      </c>
      <c r="G38" s="1"/>
      <c r="H38" s="1"/>
      <c r="I38" s="3">
        <v>45672.0</v>
      </c>
      <c r="J38" s="1"/>
      <c r="K38" s="1" t="s">
        <v>105</v>
      </c>
      <c r="L38" s="1" t="s">
        <v>113</v>
      </c>
    </row>
    <row r="39">
      <c r="A39" s="2">
        <v>45678.50564814815</v>
      </c>
      <c r="B39" s="1" t="s">
        <v>27</v>
      </c>
      <c r="C39" s="1"/>
      <c r="D39" s="1"/>
      <c r="E39" s="1"/>
      <c r="F39" s="1" t="s">
        <v>114</v>
      </c>
      <c r="G39" s="1"/>
      <c r="H39" s="1"/>
      <c r="I39" s="3">
        <v>45678.0</v>
      </c>
      <c r="J39" s="1"/>
      <c r="K39" s="1" t="s">
        <v>115</v>
      </c>
      <c r="L39" s="1" t="s">
        <v>116</v>
      </c>
    </row>
    <row r="40">
      <c r="A40" s="2">
        <v>45678.50686342592</v>
      </c>
      <c r="B40" s="1" t="s">
        <v>23</v>
      </c>
      <c r="C40" s="1"/>
      <c r="D40" s="1"/>
      <c r="E40" s="1"/>
      <c r="F40" s="1" t="s">
        <v>114</v>
      </c>
      <c r="G40" s="1"/>
      <c r="H40" s="1"/>
      <c r="I40" s="3">
        <v>45678.0</v>
      </c>
      <c r="J40" s="1"/>
      <c r="K40" s="1" t="s">
        <v>117</v>
      </c>
      <c r="L40" s="1" t="s">
        <v>118</v>
      </c>
    </row>
    <row r="41">
      <c r="A41" s="2">
        <v>45681.42732638889</v>
      </c>
      <c r="B41" s="1" t="s">
        <v>21</v>
      </c>
      <c r="C41" s="1"/>
      <c r="D41" s="1"/>
      <c r="E41" s="1"/>
      <c r="F41" s="1" t="s">
        <v>44</v>
      </c>
      <c r="G41" s="1"/>
      <c r="H41" s="1"/>
      <c r="I41" s="3">
        <v>45680.0</v>
      </c>
      <c r="J41" s="1"/>
      <c r="K41" s="1" t="s">
        <v>119</v>
      </c>
      <c r="L41" s="1" t="s">
        <v>120</v>
      </c>
    </row>
    <row r="42">
      <c r="A42" s="2">
        <v>45681.5483912037</v>
      </c>
      <c r="B42" s="1" t="s">
        <v>27</v>
      </c>
      <c r="C42" s="1"/>
      <c r="D42" s="1"/>
      <c r="E42" s="1" t="s">
        <v>121</v>
      </c>
      <c r="F42" s="1"/>
      <c r="G42" s="1" t="s">
        <v>122</v>
      </c>
      <c r="H42" s="1"/>
      <c r="I42" s="3">
        <v>45681.0</v>
      </c>
      <c r="J42" s="1" t="s">
        <v>123</v>
      </c>
      <c r="K42" s="1" t="s">
        <v>124</v>
      </c>
      <c r="L42" s="1" t="s">
        <v>125</v>
      </c>
    </row>
    <row r="89">
      <c r="A89" s="2"/>
      <c r="I89" s="3"/>
    </row>
    <row r="90">
      <c r="A90" s="2"/>
      <c r="I90" s="3"/>
    </row>
    <row r="91">
      <c r="A91" s="2"/>
      <c r="I91" s="3"/>
    </row>
    <row r="92">
      <c r="A92" s="2"/>
      <c r="I92" s="3"/>
    </row>
    <row r="93">
      <c r="A93" s="2"/>
      <c r="I93" s="3"/>
    </row>
    <row r="94">
      <c r="A94" s="2"/>
      <c r="I94" s="3"/>
    </row>
    <row r="95">
      <c r="A95" s="2"/>
      <c r="I95" s="3"/>
    </row>
    <row r="96">
      <c r="A96" s="2"/>
      <c r="I96" s="3"/>
    </row>
    <row r="97">
      <c r="A97" s="2"/>
      <c r="I97" s="3"/>
    </row>
    <row r="98">
      <c r="A98" s="2"/>
      <c r="I98" s="3"/>
    </row>
    <row r="99">
      <c r="A99" s="2"/>
      <c r="I99" s="3"/>
    </row>
    <row r="100">
      <c r="A100" s="2"/>
      <c r="I100" s="3"/>
    </row>
    <row r="101">
      <c r="A101" s="2"/>
      <c r="I101" s="3"/>
    </row>
    <row r="102">
      <c r="A102" s="2"/>
      <c r="I102" s="3"/>
    </row>
    <row r="103">
      <c r="A103" s="2"/>
      <c r="I103" s="3"/>
    </row>
    <row r="104">
      <c r="A104" s="2"/>
      <c r="I104" s="3"/>
    </row>
    <row r="105">
      <c r="A105" s="2"/>
      <c r="I105" s="3"/>
    </row>
    <row r="106">
      <c r="A106" s="2"/>
      <c r="I106" s="3"/>
    </row>
    <row r="107">
      <c r="A107" s="2"/>
      <c r="I107" s="3"/>
    </row>
    <row r="108">
      <c r="A108" s="2"/>
      <c r="I108" s="3"/>
    </row>
    <row r="109">
      <c r="A109" s="2"/>
      <c r="I109" s="3"/>
    </row>
    <row r="110">
      <c r="A110" s="2"/>
      <c r="I110" s="3"/>
    </row>
    <row r="111">
      <c r="A111" s="2"/>
      <c r="I111" s="3"/>
    </row>
    <row r="112">
      <c r="A112" s="2"/>
      <c r="I112" s="3"/>
    </row>
    <row r="113">
      <c r="A113" s="2"/>
      <c r="I113" s="3"/>
    </row>
    <row r="114">
      <c r="A114" s="2"/>
      <c r="I114" s="3"/>
    </row>
    <row r="115">
      <c r="A115" s="2"/>
      <c r="I115" s="3"/>
    </row>
    <row r="116">
      <c r="A116" s="2"/>
      <c r="I116" s="3"/>
    </row>
    <row r="117">
      <c r="A117" s="2"/>
      <c r="I117" s="3"/>
    </row>
    <row r="118">
      <c r="A118" s="2"/>
      <c r="I118" s="3"/>
    </row>
    <row r="119">
      <c r="A119" s="2"/>
      <c r="I119" s="3"/>
    </row>
    <row r="120">
      <c r="A120" s="2"/>
      <c r="I120" s="3"/>
    </row>
    <row r="121">
      <c r="A121" s="2"/>
      <c r="I121" s="3"/>
    </row>
    <row r="122">
      <c r="A122" s="2"/>
      <c r="I122" s="3"/>
    </row>
    <row r="123">
      <c r="A123" s="2"/>
      <c r="I123" s="3"/>
    </row>
    <row r="124">
      <c r="A124" s="2"/>
      <c r="I124" s="3"/>
    </row>
    <row r="125">
      <c r="A125" s="2"/>
      <c r="I125" s="3"/>
    </row>
    <row r="126">
      <c r="A126" s="2"/>
      <c r="I126" s="3"/>
    </row>
    <row r="127">
      <c r="A127" s="2"/>
      <c r="I127" s="3"/>
    </row>
    <row r="128">
      <c r="A128" s="2"/>
      <c r="I128" s="3"/>
    </row>
    <row r="129">
      <c r="A129" s="2"/>
      <c r="I129" s="3"/>
    </row>
    <row r="130">
      <c r="A130" s="2"/>
      <c r="I130" s="3"/>
    </row>
    <row r="131">
      <c r="A131" s="2"/>
      <c r="I131" s="3"/>
    </row>
    <row r="132">
      <c r="A132" s="2"/>
      <c r="I132" s="3"/>
    </row>
    <row r="133">
      <c r="A133" s="2"/>
      <c r="I133" s="3"/>
    </row>
    <row r="134">
      <c r="A134" s="2"/>
      <c r="I134" s="3"/>
    </row>
    <row r="135">
      <c r="A135" s="2"/>
      <c r="I135" s="3"/>
    </row>
    <row r="136">
      <c r="A136" s="2"/>
      <c r="I136" s="3"/>
    </row>
    <row r="137">
      <c r="A137" s="2"/>
      <c r="I137" s="3"/>
    </row>
    <row r="138">
      <c r="A138" s="2"/>
      <c r="I138" s="3"/>
    </row>
    <row r="139">
      <c r="A139" s="2"/>
      <c r="I139" s="3"/>
    </row>
    <row r="140">
      <c r="A140" s="2"/>
      <c r="I140" s="3"/>
    </row>
    <row r="141">
      <c r="A141" s="2"/>
      <c r="I141" s="3"/>
    </row>
    <row r="142">
      <c r="A142" s="2"/>
      <c r="I142" s="3"/>
    </row>
    <row r="143">
      <c r="A143" s="2"/>
      <c r="I143" s="3"/>
    </row>
    <row r="144">
      <c r="A144" s="2"/>
      <c r="I144" s="3"/>
    </row>
    <row r="145">
      <c r="A145" s="2"/>
      <c r="I145" s="3"/>
    </row>
    <row r="146">
      <c r="A146" s="2"/>
      <c r="I146" s="3"/>
    </row>
    <row r="147">
      <c r="A147" s="2"/>
      <c r="I147" s="3"/>
    </row>
    <row r="148">
      <c r="A148" s="2"/>
      <c r="C148" s="1"/>
      <c r="D148" s="1"/>
      <c r="E148" s="1"/>
      <c r="G148" s="1"/>
      <c r="H148" s="1"/>
      <c r="I148" s="3"/>
    </row>
    <row r="149">
      <c r="A149" s="2"/>
      <c r="I149" s="3"/>
    </row>
    <row r="150">
      <c r="A150" s="2"/>
      <c r="I150" s="3"/>
    </row>
    <row r="151">
      <c r="A151" s="2"/>
      <c r="I151" s="3"/>
    </row>
    <row r="152">
      <c r="A152" s="5"/>
    </row>
    <row r="153">
      <c r="A153" s="5"/>
      <c r="I153" s="3"/>
    </row>
    <row r="154">
      <c r="A154" s="5"/>
      <c r="I154" s="6"/>
    </row>
    <row r="155">
      <c r="A155" s="5"/>
      <c r="I155" s="6"/>
    </row>
    <row r="156">
      <c r="A156" s="5"/>
      <c r="I156" s="6"/>
    </row>
    <row r="157">
      <c r="A157" s="5"/>
      <c r="I157" s="6"/>
    </row>
    <row r="158">
      <c r="A158" s="5"/>
      <c r="I158" s="6"/>
    </row>
    <row r="159">
      <c r="A159" s="5"/>
      <c r="I159" s="6"/>
    </row>
    <row r="160">
      <c r="A160" s="5"/>
      <c r="I160" s="6"/>
    </row>
    <row r="161">
      <c r="A161" s="5"/>
      <c r="I161" s="6"/>
    </row>
    <row r="162">
      <c r="A162" s="2"/>
      <c r="I162" s="6"/>
    </row>
    <row r="163">
      <c r="A163" s="2"/>
      <c r="I163" s="6"/>
    </row>
    <row r="164">
      <c r="A164" s="2"/>
    </row>
    <row r="165">
      <c r="A165" s="2"/>
    </row>
    <row r="166">
      <c r="A166" s="2"/>
    </row>
    <row r="167">
      <c r="A167" s="2"/>
    </row>
    <row r="168">
      <c r="A168" s="2"/>
    </row>
    <row r="169">
      <c r="A169" s="2"/>
    </row>
    <row r="170">
      <c r="A170" s="2"/>
    </row>
    <row r="171">
      <c r="A171" s="2"/>
    </row>
    <row r="172">
      <c r="A172" s="2"/>
    </row>
    <row r="173">
      <c r="A173" s="2"/>
    </row>
    <row r="174">
      <c r="A174" s="2"/>
    </row>
    <row r="175">
      <c r="A175" s="2"/>
    </row>
    <row r="176">
      <c r="A176" s="2"/>
    </row>
    <row r="177">
      <c r="A177" s="2"/>
    </row>
    <row r="178">
      <c r="A178" s="2"/>
    </row>
    <row r="179">
      <c r="A179" s="2"/>
    </row>
    <row r="180">
      <c r="A180" s="2"/>
    </row>
    <row r="181">
      <c r="A181" s="2"/>
    </row>
    <row r="182">
      <c r="A182" s="2"/>
    </row>
    <row r="183">
      <c r="A183" s="2"/>
    </row>
    <row r="184">
      <c r="A184" s="2"/>
    </row>
    <row r="185">
      <c r="A185" s="2"/>
    </row>
    <row r="186">
      <c r="A186" s="2"/>
    </row>
    <row r="187">
      <c r="A187" s="2"/>
    </row>
    <row r="188">
      <c r="A188" s="2"/>
      <c r="I188" s="3"/>
    </row>
    <row r="189">
      <c r="A189" s="2"/>
    </row>
  </sheetData>
  <autoFilter ref="$A$1:$L$66"/>
  <hyperlinks>
    <hyperlink r:id="rId1" ref="J9"/>
    <hyperlink r:id="rId2" ref="J10"/>
    <hyperlink r:id="rId3" ref="J11"/>
    <hyperlink r:id="rId4" ref="J12"/>
    <hyperlink r:id="rId5" ref="J13"/>
    <hyperlink r:id="rId6" ref="J14"/>
    <hyperlink r:id="rId7" ref="J15"/>
    <hyperlink r:id="rId8" ref="J16"/>
    <hyperlink r:id="rId9" ref="J18"/>
    <hyperlink r:id="rId10" ref="J34"/>
    <hyperlink r:id="rId11" ref="J35"/>
    <hyperlink r:id="rId12" ref="J36"/>
    <hyperlink r:id="rId13" ref="J37"/>
  </hyperlinks>
  <drawing r:id="rId1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6.25"/>
    <col customWidth="1" min="4" max="4" width="15.63"/>
    <col customWidth="1" min="5" max="5" width="18.63"/>
    <col customWidth="1" min="6" max="6" width="16.88"/>
    <col customWidth="1" min="9" max="9" width="4.38"/>
  </cols>
  <sheetData>
    <row r="1">
      <c r="A1" s="7" t="s">
        <v>126</v>
      </c>
      <c r="B1" s="8" t="s">
        <v>2</v>
      </c>
      <c r="C1" s="8" t="s">
        <v>3</v>
      </c>
      <c r="D1" s="8" t="s">
        <v>127</v>
      </c>
      <c r="E1" s="8" t="s">
        <v>128</v>
      </c>
      <c r="F1" s="8" t="s">
        <v>129</v>
      </c>
      <c r="G1" s="8" t="s">
        <v>7</v>
      </c>
      <c r="H1" s="8" t="s">
        <v>130</v>
      </c>
      <c r="I1" s="9"/>
    </row>
    <row r="2">
      <c r="A2" s="10" t="s">
        <v>21</v>
      </c>
      <c r="B2" s="11">
        <f>4 - (0.44 * SUMPRODUCT(
    ('Form responses'!B:B = $A2)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4</v>
      </c>
      <c r="C2" s="11">
        <f>4 - (0.44 * SUMPRODUCT(
    ('Form responses'!B:B = $A2)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2" s="11">
        <f>4 - (0.44 * SUMPRODUCT(
    ('Form responses'!B:B = $A2) * 
    ((ISNUMBER(SEARCH("Fire Book", 'Form responses'!E:E))) +
     (ISNUMBER(SEARCH("Fire Risk Assessments", 'Form responses'!E:E))) +
     (ISNUMBER(SEARCH("Cleanliness", 'Form responses'!E:E))) +
     (ISNUMBER(SEARCH("H&amp;S", 'Form responses'!E:E))) +
     (ISNUMBER(SEARCH("H&amp;S Knowledge", 'Form responses'!E:E)))
))
)</f>
        <v>4</v>
      </c>
      <c r="E2" s="11">
        <f>4 - (0.44 * SUMPRODUCT(
    ('Form responses'!B:B = $A2) * 
    ((ISNUMBER(SEARCH("System Misuse", 'Form responses'!F:F))) +
     (ISNUMBER(SEARCH("Misconduct", 'Form responses'!F:F))) +
     (ISNUMBER(SEARCH("Checklist Failures", 'Form responses'!F:F))) +
     (ISNUMBER(SEARCH("Sign in/out", 'Form responses'!F:F))) +
     (ISNUMBER(SEARCH("Blip", 'Form responses'!F:F))) +
     (ISNUMBER(SEARCH("Risk Escalations", 'Form responses'!F:F))) +
     (ISNUMBER(SEARCH("Reconcilation", 'Form responses'!F:F))) +
     (ISNUMBER(SEARCH("Website", 'Form responses'!F:F))) +
     (ISNUMBER(SEARCH("Banking", 'Form responses'!F:F))) +
     (ISNUMBER(SEARCH("Missed Declarations", 'Form responses'!F:F))) +
     (ISNUMBER(SEARCH("Missed Deadlines", 'Form responses'!F:F)))
))
)</f>
        <v>0.92</v>
      </c>
      <c r="F2" s="11">
        <f>4 - (0.44 * SUMPRODUCT(
    ('Form responses'!B:B = $A2)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3.12</v>
      </c>
      <c r="G2" s="11">
        <f>4-COUNTIFS('Form responses'!B:B, A2, 'Form responses'!H:H, "Missed Deadline")*0.95
</f>
        <v>3.05</v>
      </c>
      <c r="H2" s="11">
        <f t="shared" ref="H2:H11" si="1">SUM(B2:G2)/6</f>
        <v>3.181666667</v>
      </c>
      <c r="I2" s="9"/>
    </row>
    <row r="3">
      <c r="A3" s="12" t="s">
        <v>131</v>
      </c>
      <c r="B3" s="11">
        <f>4 - (0.44 * SUMPRODUCT(
    ('Form responses'!B:B = $A3)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4</v>
      </c>
      <c r="C3" s="11">
        <f>4 - (0.44 * SUMPRODUCT(
    ('Form responses'!B:B = $A3)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3" s="11">
        <f>4 - (0.44 * SUMPRODUCT(
    ('Form responses'!B:B = $A3) * 
    ((ISNUMBER(SEARCH("Fire Book", 'Form responses'!E:E))) +
     (ISNUMBER(SEARCH("Fire Risk Assessments", 'Form responses'!E:E))) +
     (ISNUMBER(SEARCH("Cleanliness", 'Form responses'!E:E))) +
     (ISNUMBER(SEARCH("H&amp;S", 'Form responses'!E:E))) +
     (ISNUMBER(SEARCH("H&amp;S Knowledge", 'Form responses'!E:E)))
))
)</f>
        <v>4</v>
      </c>
      <c r="E3" s="11">
        <f>4 - (0.44 * SUMPRODUCT(
    ('Form responses'!B:B = $A3) * 
    ((ISNUMBER(SEARCH("System Misuse", 'Form responses'!F:F))) +
     (ISNUMBER(SEARCH("Misconduct", 'Form responses'!F:F))) +
     (ISNUMBER(SEARCH("Checklist Failures", 'Form responses'!F:F))) +
     (ISNUMBER(SEARCH("Sign in/out", 'Form responses'!F:F))) +
     (ISNUMBER(SEARCH("Blip", 'Form responses'!F:F))) +
     (ISNUMBER(SEARCH("Risk Escalations", 'Form responses'!F:F))) +
     (ISNUMBER(SEARCH("Reconcilation", 'Form responses'!F:F))) +
     (ISNUMBER(SEARCH("Website", 'Form responses'!F:F))) +
     (ISNUMBER(SEARCH("Banking", 'Form responses'!F:F))) +
     (ISNUMBER(SEARCH("Missed Declarations", 'Form responses'!F:F))) +
     (ISNUMBER(SEARCH("Missed Deadlines", 'Form responses'!F:F)))
))
)</f>
        <v>4</v>
      </c>
      <c r="F3" s="11">
        <f>4 - (0.44 * SUMPRODUCT(
    ('Form responses'!B:B = $A3)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4</v>
      </c>
      <c r="G3" s="11">
        <f>4-COUNTIFS('Form responses'!B:B, A3, 'Form responses'!H:H, "Missed Deadline")*0.95
</f>
        <v>4</v>
      </c>
      <c r="H3" s="11">
        <f t="shared" si="1"/>
        <v>4</v>
      </c>
      <c r="I3" s="9"/>
    </row>
    <row r="4">
      <c r="A4" s="13" t="s">
        <v>12</v>
      </c>
      <c r="B4" s="11">
        <f>4 - (0.44 * SUMPRODUCT(
    ('Form responses'!B:B = $A4)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3.56</v>
      </c>
      <c r="C4" s="11">
        <f>4 - (0.44 * SUMPRODUCT(
    ('Form responses'!B:B = $A4)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4" s="11">
        <f>4 - (0.44 * SUMPRODUCT(
    ('Form responses'!B:B = $A4) * 
    ((ISNUMBER(SEARCH("Fire Book", 'Form responses'!E:E))) +
     (ISNUMBER(SEARCH("Fire Risk Assessments", 'Form responses'!E:E))) +
     (ISNUMBER(SEARCH("Cleanliness", 'Form responses'!E:E))) +
     (ISNUMBER(SEARCH("H&amp;S", 'Form responses'!E:E))) +
     (ISNUMBER(SEARCH("H&amp;S Knowledge", 'Form responses'!E:E)))
))
)</f>
        <v>3.56</v>
      </c>
      <c r="E4" s="11">
        <f>4 - (0.44 * SUMPRODUCT(
    ('Form responses'!B:B = $A4) * 
    ((ISNUMBER(SEARCH("System Misuse", 'Form responses'!F:F))) +
     (ISNUMBER(SEARCH("Misconduct", 'Form responses'!F:F))) +
     (ISNUMBER(SEARCH("Checklist Failures", 'Form responses'!F:F))) +
     (ISNUMBER(SEARCH("Sign in/out", 'Form responses'!F:F))) +
     (ISNUMBER(SEARCH("Blip", 'Form responses'!F:F))) +
     (ISNUMBER(SEARCH("Risk Escalations", 'Form responses'!F:F))) +
     (ISNUMBER(SEARCH("Reconcilation", 'Form responses'!F:F))) +
     (ISNUMBER(SEARCH("Website", 'Form responses'!F:F))) +
     (ISNUMBER(SEARCH("Banking", 'Form responses'!F:F))) +
     (ISNUMBER(SEARCH("Missed Declarations", 'Form responses'!F:F))) +
     (ISNUMBER(SEARCH("Missed Deadlines", 'Form responses'!F:F)))
))
)</f>
        <v>2.68</v>
      </c>
      <c r="F4" s="11">
        <f>4 - (0.44 * SUMPRODUCT(
    ('Form responses'!B:B = $A4)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3.56</v>
      </c>
      <c r="G4" s="11">
        <f>4-COUNTIFS('Form responses'!B:B, A4, 'Form responses'!H:H, "Missed Deadline")*0.95
</f>
        <v>3.05</v>
      </c>
      <c r="H4" s="11">
        <f t="shared" si="1"/>
        <v>3.401666667</v>
      </c>
      <c r="I4" s="9"/>
    </row>
    <row r="5">
      <c r="A5" s="12" t="s">
        <v>48</v>
      </c>
      <c r="B5" s="11">
        <f>4 - (0.44 * SUMPRODUCT(
    ('Form responses'!B:B = $A5)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3.12</v>
      </c>
      <c r="C5" s="11">
        <f>4 - (0.44 * SUMPRODUCT(
    ('Form responses'!B:B = $A5)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5" s="11">
        <f>4 - (0.44 * SUMPRODUCT(
    ('Form responses'!B:B = $A5) * 
    ((ISNUMBER(SEARCH("Fire Book", 'Form responses'!E:E))) +
     (ISNUMBER(SEARCH("Fire Risk Assessments", 'Form responses'!E:E))) +
     (ISNUMBER(SEARCH("Cleanliness", 'Form responses'!E:E))) +
     (ISNUMBER(SEARCH("H&amp;S", 'Form responses'!E:E))) +
     (ISNUMBER(SEARCH("H&amp;S Knowledge", 'Form responses'!E:E)))
))
)</f>
        <v>3.56</v>
      </c>
      <c r="E5" s="11">
        <f>4 - (0.44 * SUMPRODUCT(
    ('Form responses'!B:B = $A5) * 
    ((ISNUMBER(SEARCH("System Misuse", 'Form responses'!F:F))) +
     (ISNUMBER(SEARCH("Misconduct", 'Form responses'!F:F))) +
     (ISNUMBER(SEARCH("Checklist Failures", 'Form responses'!F:F))) +
     (ISNUMBER(SEARCH("Sign in/out", 'Form responses'!F:F))) +
     (ISNUMBER(SEARCH("Blip", 'Form responses'!F:F))) +
     (ISNUMBER(SEARCH("Risk Escalations", 'Form responses'!F:F))) +
     (ISNUMBER(SEARCH("Reconcilation", 'Form responses'!F:F))) +
     (ISNUMBER(SEARCH("Website", 'Form responses'!F:F))) +
     (ISNUMBER(SEARCH("Banking", 'Form responses'!F:F))) +
     (ISNUMBER(SEARCH("Missed Declarations", 'Form responses'!F:F))) +
     (ISNUMBER(SEARCH("Missed Deadlines", 'Form responses'!F:F)))
))
)</f>
        <v>2.24</v>
      </c>
      <c r="F5" s="11">
        <f>4 - (0.44 * SUMPRODUCT(
    ('Form responses'!B:B = $A5)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3.56</v>
      </c>
      <c r="G5" s="11">
        <f>4-COUNTIFS('Form responses'!B:B, A5, 'Form responses'!H:H, "Missed Deadline")*0.95
</f>
        <v>4</v>
      </c>
      <c r="H5" s="11">
        <f t="shared" si="1"/>
        <v>3.413333333</v>
      </c>
      <c r="I5" s="9"/>
    </row>
    <row r="6">
      <c r="A6" s="13" t="s">
        <v>75</v>
      </c>
      <c r="B6" s="11">
        <f>4 - (0.44 * SUMPRODUCT(
    ('Form responses'!B:B = $A6)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3.56</v>
      </c>
      <c r="C6" s="11">
        <f>4 - (0.44 * SUMPRODUCT(
    ('Form responses'!B:B = $A6)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6" s="11">
        <f>4 - (0.44 * SUMPRODUCT(
    ('Form responses'!B:B = $A6) * 
    ((ISNUMBER(SEARCH("Fire Book", 'Form responses'!E:E))) +
     (ISNUMBER(SEARCH("Fire Risk Assessments", 'Form responses'!E:E))) +
     (ISNUMBER(SEARCH("Cleanliness", 'Form responses'!E:E))) +
     (ISNUMBER(SEARCH("H&amp;S", 'Form responses'!E:E))) +
     (ISNUMBER(SEARCH("H&amp;S Knowledge", 'Form responses'!E:E)))
))
)</f>
        <v>3.56</v>
      </c>
      <c r="E6" s="11">
        <f>4 - (0.44 * SUMPRODUCT(
    ('Form responses'!B:B = $A6) * 
    ((ISNUMBER(SEARCH("System Misuse", 'Form responses'!F:F))) +
     (ISNUMBER(SEARCH("Misconduct", 'Form responses'!F:F))) +
     (ISNUMBER(SEARCH("Checklist Failures", 'Form responses'!F:F))) +
     (ISNUMBER(SEARCH("Sign in/out", 'Form responses'!F:F))) +
     (ISNUMBER(SEARCH("Blip", 'Form responses'!F:F))) +
     (ISNUMBER(SEARCH("Risk Escalations", 'Form responses'!F:F))) +
     (ISNUMBER(SEARCH("Reconcilation", 'Form responses'!F:F))) +
     (ISNUMBER(SEARCH("Website", 'Form responses'!F:F))) +
     (ISNUMBER(SEARCH("Banking", 'Form responses'!F:F))) +
     (ISNUMBER(SEARCH("Missed Declarations", 'Form responses'!F:F))) +
     (ISNUMBER(SEARCH("Missed Deadlines", 'Form responses'!F:F)))
))
)</f>
        <v>3.12</v>
      </c>
      <c r="F6" s="11">
        <f>4 - (0.44 * SUMPRODUCT(
    ('Form responses'!B:B = $A6)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4</v>
      </c>
      <c r="G6" s="11">
        <f>4-COUNTIFS('Form responses'!B:B, A6, 'Form responses'!H:H, "Missed Deadline")*0.95
</f>
        <v>3.05</v>
      </c>
      <c r="H6" s="11">
        <f t="shared" si="1"/>
        <v>3.548333333</v>
      </c>
      <c r="I6" s="9"/>
    </row>
    <row r="7">
      <c r="A7" s="12" t="s">
        <v>27</v>
      </c>
      <c r="B7" s="11">
        <f>4 - (0.44 * SUMPRODUCT(
    ('Form responses'!B:B = $A7)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3.56</v>
      </c>
      <c r="C7" s="11">
        <f>4 - (0.44 * SUMPRODUCT(
    ('Form responses'!B:B = $A7)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7" s="11">
        <f>4 - (0.44 * SUMPRODUCT(
    ('Form responses'!B:B = $A7) * 
    ((ISNUMBER(SEARCH("Fire Book", 'Form responses'!E:E))) +
     (ISNUMBER(SEARCH("Fire Risk Assessments", 'Form responses'!E:E))) +
     (ISNUMBER(SEARCH("Cleanliness", 'Form responses'!E:E))) +
     (ISNUMBER(SEARCH("H&amp;S", 'Form responses'!E:E))) +
     (ISNUMBER(SEARCH("H&amp;S Knowledge", 'Form responses'!E:E)))
))
)</f>
        <v>3.56</v>
      </c>
      <c r="E7" s="11">
        <f>4 - (0.44 * SUMPRODUCT(
    ('Form responses'!B:B = $A7) * 
    ((ISNUMBER(SEARCH("System Misuse", 'Form responses'!F:F))) +
     (ISNUMBER(SEARCH("Misconduct", 'Form responses'!F:F))) +
     (ISNUMBER(SEARCH("Checklist Failures", 'Form responses'!F:F))) +
     (ISNUMBER(SEARCH("Sign in/out", 'Form responses'!F:F))) +
     (ISNUMBER(SEARCH("Blip", 'Form responses'!F:F))) +
     (ISNUMBER(SEARCH("Risk Escalations", 'Form responses'!F:F))) +
     (ISNUMBER(SEARCH("Reconcilation", 'Form responses'!F:F))) +
     (ISNUMBER(SEARCH("Website", 'Form responses'!F:F))) +
     (ISNUMBER(SEARCH("Banking", 'Form responses'!F:F))) +
     (ISNUMBER(SEARCH("Missed Declarations", 'Form responses'!F:F))) +
     (ISNUMBER(SEARCH("Missed Deadlines", 'Form responses'!F:F)))
))
)</f>
        <v>2.68</v>
      </c>
      <c r="F7" s="11">
        <f>4 - (0.44 * SUMPRODUCT(
    ('Form responses'!B:B = $A7)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2.68</v>
      </c>
      <c r="G7" s="11">
        <f>4-COUNTIFS('Form responses'!B:B, A7, 'Form responses'!H:H, "Missed Deadline")*0.95
</f>
        <v>4</v>
      </c>
      <c r="H7" s="11">
        <f t="shared" si="1"/>
        <v>3.413333333</v>
      </c>
      <c r="I7" s="9"/>
    </row>
    <row r="8">
      <c r="A8" s="13" t="s">
        <v>17</v>
      </c>
      <c r="B8" s="11">
        <f>4 - (0.44 * SUMPRODUCT(
    ('Form responses'!B:B = $A8)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4</v>
      </c>
      <c r="C8" s="11">
        <f>4 - (0.44 * SUMPRODUCT(
    ('Form responses'!B:B = $A8)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8" s="11">
        <f>4 - (0.44 * SUMPRODUCT(
    ('Form responses'!B:B = $A8) * 
    ((ISNUMBER(SEARCH("Fire Book", 'Form responses'!E:E))) +
     (ISNUMBER(SEARCH("Fire Risk Assessments", 'Form responses'!E:E))) +
     (ISNUMBER(SEARCH("Cleanliness", 'Form responses'!E:E))) +
     (ISNUMBER(SEARCH("H&amp;S", 'Form responses'!E:E))) +
     (ISNUMBER(SEARCH("H&amp;S Knowledge", 'Form responses'!E:E)))
))
)</f>
        <v>4</v>
      </c>
      <c r="E8" s="11">
        <f>4 - (0.44 * SUMPRODUCT(
    ('Form responses'!B:B = $A8) * 
    ((ISNUMBER(SEARCH("System Misuse", 'Form responses'!F:F))) +
     (ISNUMBER(SEARCH("Misconduct", 'Form responses'!F:F))) +
     (ISNUMBER(SEARCH("Checklist Failures", 'Form responses'!F:F))) +
     (ISNUMBER(SEARCH("Sign in/out", 'Form responses'!F:F))) +
     (ISNUMBER(SEARCH("Blip", 'Form responses'!F:F))) +
     (ISNUMBER(SEARCH("Risk Escalations", 'Form responses'!F:F))) +
     (ISNUMBER(SEARCH("Reconcilation", 'Form responses'!F:F))) +
     (ISNUMBER(SEARCH("Website", 'Form responses'!F:F))) +
     (ISNUMBER(SEARCH("Banking", 'Form responses'!F:F))) +
     (ISNUMBER(SEARCH("Missed Declarations", 'Form responses'!F:F))) +
     (ISNUMBER(SEARCH("Missed Deadlines", 'Form responses'!F:F)))
))
)</f>
        <v>2.68</v>
      </c>
      <c r="F8" s="11">
        <f>4 - (0.44 * SUMPRODUCT(
    ('Form responses'!B:B = $A8)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4</v>
      </c>
      <c r="G8" s="11">
        <f>4-COUNTIFS('Form responses'!B:B, A8, 'Form responses'!H:H, "Missed Deadline")*0.95
</f>
        <v>4</v>
      </c>
      <c r="H8" s="11">
        <f t="shared" si="1"/>
        <v>3.78</v>
      </c>
      <c r="I8" s="9"/>
    </row>
    <row r="9">
      <c r="A9" s="12" t="s">
        <v>43</v>
      </c>
      <c r="B9" s="11">
        <f>4 - (0.44 * SUMPRODUCT(
    ('Form responses'!B:B = $A9)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4</v>
      </c>
      <c r="C9" s="11">
        <f>4 - (0.44 * SUMPRODUCT(
    ('Form responses'!B:B = $A9)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9" s="11">
        <f>4 - (0.44 * SUMPRODUCT(
    ('Form responses'!B:B = $A9) * 
    ((ISNUMBER(SEARCH("Fire Book", 'Form responses'!E:E))) +
     (ISNUMBER(SEARCH("Fire Risk Assessments", 'Form responses'!E:E))) +
     (ISNUMBER(SEARCH("Cleanliness", 'Form responses'!E:E))) +
     (ISNUMBER(SEARCH("H&amp;S", 'Form responses'!E:E))) +
     (ISNUMBER(SEARCH("H&amp;S Knowledge", 'Form responses'!E:E)))
))
)</f>
        <v>4</v>
      </c>
      <c r="E9" s="11">
        <f>4 - (0.44 * SUMPRODUCT(
    ('Form responses'!B:B = $A9) * 
    ((ISNUMBER(SEARCH("System Misuse", 'Form responses'!F:F))) +
     (ISNUMBER(SEARCH("Misconduct", 'Form responses'!F:F))) +
     (ISNUMBER(SEARCH("Checklist Failures", 'Form responses'!F:F))) +
     (ISNUMBER(SEARCH("Sign in/out", 'Form responses'!F:F))) +
     (ISNUMBER(SEARCH("Blip", 'Form responses'!F:F))) +
     (ISNUMBER(SEARCH("Risk Escalations", 'Form responses'!F:F))) +
     (ISNUMBER(SEARCH("Reconcilation", 'Form responses'!F:F))) +
     (ISNUMBER(SEARCH("Website", 'Form responses'!F:F))) +
     (ISNUMBER(SEARCH("Banking", 'Form responses'!F:F))) +
     (ISNUMBER(SEARCH("Missed Declarations", 'Form responses'!F:F))) +
     (ISNUMBER(SEARCH("Missed Deadlines", 'Form responses'!F:F)))
))
)</f>
        <v>3.12</v>
      </c>
      <c r="F9" s="11">
        <f>4 - (0.44 * SUMPRODUCT(
    ('Form responses'!B:B = $A9)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4</v>
      </c>
      <c r="G9" s="11">
        <f>4-COUNTIFS('Form responses'!B:B, A9, 'Form responses'!H:H, "Missed Deadline")*0.95
</f>
        <v>4</v>
      </c>
      <c r="H9" s="11">
        <f t="shared" si="1"/>
        <v>3.853333333</v>
      </c>
      <c r="I9" s="9"/>
    </row>
    <row r="10">
      <c r="A10" s="13" t="s">
        <v>29</v>
      </c>
      <c r="B10" s="11">
        <f>4 - (0.44 * SUMPRODUCT(
    ('Form responses'!B:B = $A10)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4</v>
      </c>
      <c r="C10" s="11">
        <f>4 - (0.44 * SUMPRODUCT(
    ('Form responses'!B:B = $A10)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10" s="11">
        <f>4 - (0.44 * SUMPRODUCT(
    ('Form responses'!B:B = $A10) * 
    ((ISNUMBER(SEARCH("Fire Book", 'Form responses'!E:E))) +
     (ISNUMBER(SEARCH("Fire Risk Assessments", 'Form responses'!E:E))) +
     (ISNUMBER(SEARCH("Cleanliness", 'Form responses'!E:E))) +
     (ISNUMBER(SEARCH("H&amp;S", 'Form responses'!E:E))) +
     (ISNUMBER(SEARCH("H&amp;S Knowledge", 'Form responses'!E:E)))
))
)</f>
        <v>4</v>
      </c>
      <c r="E10" s="11">
        <f>4 - (0.44 * SUMPRODUCT(
    ('Form responses'!B:B = $A10) * 
    ((ISNUMBER(SEARCH("System Misuse", 'Form responses'!F:F))) +
     (ISNUMBER(SEARCH("Misconduct", 'Form responses'!F:F))) +
     (ISNUMBER(SEARCH("Checklist Failures", 'Form responses'!F:F))) +
     (ISNUMBER(SEARCH("Sign in/out", 'Form responses'!F:F))) +
     (ISNUMBER(SEARCH("Blip", 'Form responses'!F:F))) +
     (ISNUMBER(SEARCH("Risk Escalations", 'Form responses'!F:F))) +
     (ISNUMBER(SEARCH("Reconcilation", 'Form responses'!F:F))) +
     (ISNUMBER(SEARCH("Website", 'Form responses'!F:F))) +
     (ISNUMBER(SEARCH("Banking", 'Form responses'!F:F))) +
     (ISNUMBER(SEARCH("Missed Declarations", 'Form responses'!F:F))) +
     (ISNUMBER(SEARCH("Missed Deadlines", 'Form responses'!F:F)))
))
)</f>
        <v>2.68</v>
      </c>
      <c r="F10" s="11">
        <f>4 - (0.44 * SUMPRODUCT(
    ('Form responses'!B:B = $A10)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3.12</v>
      </c>
      <c r="G10" s="11">
        <f>4-COUNTIFS('Form responses'!B:B, A10, 'Form responses'!H:H, "Missed Deadline")*0.95
</f>
        <v>4</v>
      </c>
      <c r="H10" s="11">
        <f t="shared" si="1"/>
        <v>3.633333333</v>
      </c>
      <c r="I10" s="9"/>
    </row>
    <row r="11">
      <c r="A11" s="14" t="s">
        <v>23</v>
      </c>
      <c r="B11" s="11">
        <f>4 - (0.44 * SUMPRODUCT(
    ('Form responses'!B:B = $A11) * 
    ((ISNUMBER(SEARCH("Customer Data", 'Form responses'!C:C))) +
     (ISNUMBER(SEARCH("Tablets Unattended", 'Form responses'!C:C))) +
     (ISNUMBER(SEARCH("Safe Unlocked", 'Form responses'!C:C))) +
     (ISNUMBER(SEARCH("Shredder Not in Use", 'Form responses'!C:C))) +
     (ISNUMBER(SEARCH("Accessing Customer's Account W/O Permissions", 'Form responses'!C:C))) +
     (ISNUMBER(SEARCH("Accessing F/F Accounts", 'Form responses'!C:C)))
))
)</f>
        <v>3.56</v>
      </c>
      <c r="C11" s="11">
        <f>4 - (0.44 * SUMPRODUCT(
    ('Form responses'!B:B = $A11) * 
    ((ISNUMBER(SEARCH("Flex Remedial", 'Form responses'!D:D))) +
     (ISNUMBER(SEARCH("Contract Errors", 'Form responses'!D:D))) +
     (ISNUMBER(SEARCH("Ofcom Knowledge", 'Form responses'!D:D))) +
     (ISNUMBER(SEARCH("FCA Knowledge", 'Form responses'!D:D))) +
     (ISNUMBER(SEARCH("FCA/OFCOM Complaint", 'Form responses'!D:D))) +
     (ISNUMBER(SEARCH("Flex Process", 'Form responses'!D:D))) +
     (ISNUMBER(SEARCH("Proofs", 'Form responses'!D:D)))
))
)</f>
        <v>4</v>
      </c>
      <c r="D11" s="11">
        <f>4 - (0.44 * SUMPRODUCT(
    ('Form responses'!B:B = $A11) * 
    ((ISNUMBER(SEARCH("Fire Book", 'Form responses'!E:E))) +
     (ISNUMBER(SEARCH("Fire Risk Assessments", 'Form responses'!E:E))) +
     (ISNUMBER(SEARCH("Cleanliness", 'Form responses'!E:E))) +
     (ISNUMBER(SEARCH("H&amp;S", 'Form responses'!E:E))) +
     (ISNUMBER(SEARCH("H&amp;S Knowledge", 'Form responses'!E:E)))
))
)</f>
        <v>4</v>
      </c>
      <c r="E11" s="11">
        <f>4 - (0.44 * SUMPRODUCT(
    ('Form responses'!B:B = $A11) * 
    ((ISNUMBER(SEARCH("System Misuse", 'Form responses'!F:F))) +
     (ISNUMBER(SEARCH("Misconduct", 'Form responses'!F:F))) +
     (ISNUMBER(SEARCH("Checklist Failures", 'Form responses'!F:F))) +
     (ISNUMBER(SEARCH("Sign in/out", 'Form responses'!F:F))) +
     (ISNUMBER(SEARCH("Blip", 'Form responses'!F:F))) +
     (ISNUMBER(SEARCH("Risk Escalations", 'Form responses'!F:F))) +
     (ISNUMBER(SEARCH("Reconcilation", 'Form responses'!F:F))) +
     (ISNUMBER(SEARCH("Website", 'Form responses'!F:F))) +
     (ISNUMBER(SEARCH("Banking", 'Form responses'!F:F))) +
     (ISNUMBER(SEARCH("Missed Declarations", 'Form responses'!F:F))) +
     (ISNUMBER(SEARCH("Missed Deadlines", 'Form responses'!F:F)))
))
)</f>
        <v>1.36</v>
      </c>
      <c r="F11" s="11">
        <f>4 - (0.44 * SUMPRODUCT(
    ('Form responses'!B:B = $A11) * 
    ((ISNUMBER(SEARCH("Store Late Opening", 'Form responses'!G:G))) +
     (ISNUMBER(SEARCH("Manager Lateness", 'Form responses'!G:G))) +
     (ISNUMBER(SEARCH("POS", 'Form responses'!G:G))) +
     (ISNUMBER(SEARCH("Store Standards", 'Form responses'!G:G))) +
     (ISNUMBER(SEARCH("Social Media", 'Form responses'!G:G))) +
     (ISNUMBER(SEARCH("Google Reviews", 'Form responses'!G:G))) +
     (ISNUMBER(SEARCH("Repairs/Returns", 'Form responses'!G:G))) +
     (ISNUMBER(SEARCH("Store Security", 'Form responses'!G:G))) +
     (ISNUMBER(SEARCH("Stock/Demos", 'Form responses'!G:G))) +
     (ISNUMBER(SEARCH("Bright HR", 'Form responses'!G:G)))
))
)</f>
        <v>3.56</v>
      </c>
      <c r="G11" s="11">
        <f>4-COUNTIFS('Form responses'!B:B, A11, 'Form responses'!H:H, "Missed Deadline")*0.95
</f>
        <v>3.05</v>
      </c>
      <c r="H11" s="11">
        <f t="shared" si="1"/>
        <v>3.255</v>
      </c>
      <c r="I11" s="9"/>
    </row>
    <row r="12">
      <c r="A12" s="9"/>
      <c r="B12" s="9"/>
      <c r="C12" s="9"/>
      <c r="D12" s="9"/>
      <c r="E12" s="9"/>
      <c r="F12" s="9"/>
      <c r="G12" s="9"/>
      <c r="H12" s="9"/>
      <c r="I12" s="9"/>
    </row>
  </sheetData>
  <conditionalFormatting sqref="B2:H11">
    <cfRule type="cellIs" dxfId="0" priority="1" operator="between">
      <formula>0</formula>
      <formula>1.49</formula>
    </cfRule>
  </conditionalFormatting>
  <conditionalFormatting sqref="B2:H11">
    <cfRule type="cellIs" dxfId="1" priority="2" operator="between">
      <formula>1.5</formula>
      <formula>2.49</formula>
    </cfRule>
  </conditionalFormatting>
  <conditionalFormatting sqref="B2:H11">
    <cfRule type="cellIs" dxfId="2" priority="3" operator="between">
      <formula>2.5</formula>
      <formula>3.49</formula>
    </cfRule>
  </conditionalFormatting>
  <conditionalFormatting sqref="B2:H11">
    <cfRule type="cellIs" dxfId="3" priority="4" operator="between">
      <formula>3.5</formula>
      <formula>4</formula>
    </cfRule>
  </conditionalFormatting>
  <conditionalFormatting sqref="B2:H11">
    <cfRule type="containsText" dxfId="0" priority="5" operator="containsText" text="-">
      <formula>NOT(ISERROR(SEARCH(("-"),(B2))))</formula>
    </cfRule>
  </conditionalFormatting>
  <printOptions gridLines="1" horizontalCentered="1"/>
  <pageMargins bottom="0.75" footer="0.0" header="0.0" left="0.7" right="0.7" top="0.75"/>
  <pageSetup fitToHeight="0" cellComments="atEnd" orientation="landscape" pageOrder="overThenDown"/>
  <drawing r:id="rId1"/>
</worksheet>
</file>