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11967181\Downloads\"/>
    </mc:Choice>
  </mc:AlternateContent>
  <bookViews>
    <workbookView xWindow="0" yWindow="0" windowWidth="8028" windowHeight="6708"/>
  </bookViews>
  <sheets>
    <sheet name="Form responses" sheetId="1" r:id="rId1"/>
    <sheet name="ScoreCard" sheetId="2" r:id="rId2"/>
  </sheets>
  <definedNames>
    <definedName name="_xlnm._FilterDatabase" localSheetId="0" hidden="1">'Form responses'!$A$1:$L$1</definedName>
  </definedNames>
  <calcPr calcId="152511"/>
</workbook>
</file>

<file path=xl/calcChain.xml><?xml version="1.0" encoding="utf-8"?>
<calcChain xmlns="http://schemas.openxmlformats.org/spreadsheetml/2006/main">
  <c r="H11" i="2" l="1"/>
  <c r="G11" i="2"/>
  <c r="F11" i="2"/>
  <c r="E11" i="2"/>
  <c r="D11" i="2"/>
  <c r="C11" i="2"/>
  <c r="B11" i="2"/>
  <c r="G10" i="2"/>
  <c r="F10" i="2"/>
  <c r="E10" i="2"/>
  <c r="D10" i="2"/>
  <c r="H10" i="2" s="1"/>
  <c r="C10" i="2"/>
  <c r="B10" i="2"/>
  <c r="G9" i="2"/>
  <c r="F9" i="2"/>
  <c r="E9" i="2"/>
  <c r="D9" i="2"/>
  <c r="C9" i="2"/>
  <c r="H9" i="2" s="1"/>
  <c r="B9" i="2"/>
  <c r="G8" i="2"/>
  <c r="F8" i="2"/>
  <c r="E8" i="2"/>
  <c r="D8" i="2"/>
  <c r="C8" i="2"/>
  <c r="B8" i="2"/>
  <c r="H8" i="2" s="1"/>
  <c r="G7" i="2"/>
  <c r="F7" i="2"/>
  <c r="E7" i="2"/>
  <c r="D7" i="2"/>
  <c r="C7" i="2"/>
  <c r="B7" i="2"/>
  <c r="H7" i="2" s="1"/>
  <c r="G6" i="2"/>
  <c r="F6" i="2"/>
  <c r="E6" i="2"/>
  <c r="D6" i="2"/>
  <c r="C6" i="2"/>
  <c r="B6" i="2"/>
  <c r="H6" i="2" s="1"/>
  <c r="H5" i="2"/>
  <c r="G5" i="2"/>
  <c r="F5" i="2"/>
  <c r="E5" i="2"/>
  <c r="D5" i="2"/>
  <c r="C5" i="2"/>
  <c r="B5" i="2"/>
  <c r="G4" i="2"/>
  <c r="F4" i="2"/>
  <c r="E4" i="2"/>
  <c r="D4" i="2"/>
  <c r="H4" i="2" s="1"/>
  <c r="C4" i="2"/>
  <c r="B4" i="2"/>
  <c r="G3" i="2"/>
  <c r="F3" i="2"/>
  <c r="E3" i="2"/>
  <c r="D3" i="2"/>
  <c r="C3" i="2"/>
  <c r="H3" i="2" s="1"/>
  <c r="B3" i="2"/>
  <c r="G2" i="2"/>
  <c r="F2" i="2"/>
  <c r="E2" i="2"/>
  <c r="D2" i="2"/>
  <c r="C2" i="2"/>
  <c r="B2" i="2"/>
  <c r="H2" i="2" s="1"/>
</calcChain>
</file>

<file path=xl/sharedStrings.xml><?xml version="1.0" encoding="utf-8"?>
<sst xmlns="http://schemas.openxmlformats.org/spreadsheetml/2006/main" count="298" uniqueCount="184">
  <si>
    <t>Submission Date</t>
  </si>
  <si>
    <t>Store</t>
  </si>
  <si>
    <t>DPA</t>
  </si>
  <si>
    <t>OFCOM/FCA</t>
  </si>
  <si>
    <t>Health and Safety</t>
  </si>
  <si>
    <t>Policy and Behaviour</t>
  </si>
  <si>
    <t>Brand Reputation</t>
  </si>
  <si>
    <t>Training</t>
  </si>
  <si>
    <t>Date</t>
  </si>
  <si>
    <t>File Upload</t>
  </si>
  <si>
    <t>Notes:</t>
  </si>
  <si>
    <t>Submission ID</t>
  </si>
  <si>
    <t>Halifax</t>
  </si>
  <si>
    <t>Customer Data
Tablets Unattended</t>
  </si>
  <si>
    <t>H&amp;S Knowledge</t>
  </si>
  <si>
    <t>6066192248214775588</t>
  </si>
  <si>
    <t>Pontefract</t>
  </si>
  <si>
    <t>Safe Unlocked</t>
  </si>
  <si>
    <t>Sign in/out</t>
  </si>
  <si>
    <t>6066195108216222058</t>
  </si>
  <si>
    <t>Goole</t>
  </si>
  <si>
    <t>Customer Data
Safe Unlocked</t>
  </si>
  <si>
    <t>Fire Book
H&amp;S Knowledge</t>
  </si>
  <si>
    <t>Store Security</t>
  </si>
  <si>
    <t>6067129512217662624</t>
  </si>
  <si>
    <t>Leeds: Crossgates</t>
  </si>
  <si>
    <t>Stock/Demos</t>
  </si>
  <si>
    <t>6067129902213819804</t>
  </si>
  <si>
    <t>Store Standards</t>
  </si>
  <si>
    <t>6067830138494073167</t>
  </si>
  <si>
    <t>6067830608495475509</t>
  </si>
  <si>
    <t>Dewsbury</t>
  </si>
  <si>
    <t>OFCOM Knowledge</t>
  </si>
  <si>
    <t>Reconcilation</t>
  </si>
  <si>
    <t>POS</t>
  </si>
  <si>
    <t>6068692394816927651</t>
  </si>
  <si>
    <t>Bright HR</t>
  </si>
  <si>
    <t>https://eu.jotform.com/uploads/familyconnectee/242774133829059/6068738254907196705/IMG_7942.png</t>
  </si>
  <si>
    <t>6068738254907196705</t>
  </si>
  <si>
    <t>https://eu.jotform.com/uploads/familyconnectee/242774133829059/6068739111901191700/IMG_7943.png</t>
  </si>
  <si>
    <t>6068739111901191700</t>
  </si>
  <si>
    <t>Selby</t>
  </si>
  <si>
    <t>https://eu.jotform.com/uploads/familyconnectee/242774133829059/6068739421902571317/IMG_7943.png</t>
  </si>
  <si>
    <t>6068739421902571317</t>
  </si>
  <si>
    <t>https://eu.jotform.com/uploads/familyconnectee/242774133829059/6068741530666595236/IMG_7944.png</t>
  </si>
  <si>
    <t>6068741530666595236</t>
  </si>
  <si>
    <t>Scunthorpe</t>
  </si>
  <si>
    <t>Customer Data</t>
  </si>
  <si>
    <t>6071293211022980069</t>
  </si>
  <si>
    <t>https://eu.jotform.com/uploads/familyconnectee/242774133829059/6071295271403864513/IMG_7977.png</t>
  </si>
  <si>
    <t>Braden Not clocked out on 9th November</t>
  </si>
  <si>
    <t>6071295271403864513</t>
  </si>
  <si>
    <t>Skipton</t>
  </si>
  <si>
    <t>https://eu.jotform.com/uploads/familyconnectee/242774133829059/6071296291409953834/IMG_7978.png</t>
  </si>
  <si>
    <t>Liam failed to clock out on 10th November</t>
  </si>
  <si>
    <t>6071296291409953834</t>
  </si>
  <si>
    <t>Social Media</t>
  </si>
  <si>
    <t>Posting a photo in EE uniform.</t>
  </si>
  <si>
    <t>6072155148496348248</t>
  </si>
  <si>
    <t>Shipley</t>
  </si>
  <si>
    <t>Customer data was left unattended on printer upstairs.</t>
  </si>
  <si>
    <t>6072156688497636349</t>
  </si>
  <si>
    <t>Leeds: The Springs</t>
  </si>
  <si>
    <t>Masih was not signed in upon his entry to the store.</t>
  </si>
  <si>
    <t>6072157828498035240</t>
  </si>
  <si>
    <t>Website</t>
  </si>
  <si>
    <t>Customer outcome and NPS has not been updated.</t>
  </si>
  <si>
    <t>6073885558214969736</t>
  </si>
  <si>
    <t>Checklist Failures</t>
  </si>
  <si>
    <t>Ped checklist has not been completed.t’s really important to complete your PED checks before trading.</t>
  </si>
  <si>
    <t>6073890128212026524</t>
  </si>
  <si>
    <t>https://eu.jotform.com/uploads/familyconnectee/242774133829059/6073890547647574963/IMG_7997.png</t>
  </si>
  <si>
    <t>Cameron failed to clock out Monday 11th Nov</t>
  </si>
  <si>
    <t>6073890547647574963</t>
  </si>
  <si>
    <t>Ped checklist has not been completed. It’s really important to complete your PED checks before trading.</t>
  </si>
  <si>
    <t>6073890718218877519</t>
  </si>
  <si>
    <t>https://eu.jotform.com/uploads/familyconnectee/242774133829059/6073892110749253073/IMG_7998.png</t>
  </si>
  <si>
    <t>Failed to clock out 12th November</t>
  </si>
  <si>
    <t>6073892110749253073</t>
  </si>
  <si>
    <t>https://eu.jotform.com/uploads/familyconnectee/242774133829059/6074908272382153329/b27b034c-c2b0-4304-ba55-dc4fd60bf3c9.JPG</t>
  </si>
  <si>
    <t>Sally and Masih have not signed in today. 
Member of public sensitive information was left unattended on office table.
Taylor left his tablet unattended on shopfloor.</t>
  </si>
  <si>
    <t>6074908272382153329</t>
  </si>
  <si>
    <t>PED checklist none compliant. 14th on Nov</t>
  </si>
  <si>
    <t>6074930432384067252</t>
  </si>
  <si>
    <t>OFCOM Knowledge
FCA Knowledge</t>
  </si>
  <si>
    <t>Fire Book</t>
  </si>
  <si>
    <t>Checklist Failures
Sign in/out
Reconcilation
Missed Declarations</t>
  </si>
  <si>
    <t>Hi, The above checklist has been completed based on your recent compliance visit.</t>
  </si>
  <si>
    <t>6074969272389429560</t>
  </si>
  <si>
    <t>FCA Knowledge
FCA/OFCOM Complaint</t>
  </si>
  <si>
    <t>Risk Escalations
Missed Declarations</t>
  </si>
  <si>
    <t>Hi, Well done for the over 91% flex assessment however the above has been highlighted in your recent compliance visit. Please make sure to send the Fraud escalation declaration to all staff member to sign. I will review your assessment on my next visit.</t>
  </si>
  <si>
    <t>6074979202386579628</t>
  </si>
  <si>
    <t>Flex Process</t>
  </si>
  <si>
    <t>Hi, The above checklist has been submitted based on your recent compliance visit. please review and take corrective action. any outstanding could be marked again on your checklist. well done for the 100% FCA knowledge.</t>
  </si>
  <si>
    <t>6074986922387597993</t>
  </si>
  <si>
    <t>Missed Deadline</t>
  </si>
  <si>
    <t>First Aid Training to be completed by Chris.</t>
  </si>
  <si>
    <t>6074988002385684365</t>
  </si>
  <si>
    <t>https://eu.jotform.com/uploads/familyconnectee/242774133829059/6077324302113989665/cf046c81-b55b-4bf0-a27c-68c1d2070879.jpeg</t>
  </si>
  <si>
    <t>Customer information and tablet was left unattended on the table in the office.</t>
  </si>
  <si>
    <t>6077324302113989665</t>
  </si>
  <si>
    <t>https://eu.jotform.com/uploads/familyconnectee/242774133829059/6077326651565731494/image.jpg</t>
  </si>
  <si>
    <t>Braden not signed in.</t>
  </si>
  <si>
    <t>6077326651565731494</t>
  </si>
  <si>
    <t>David has not been asked to sign in.</t>
  </si>
  <si>
    <t>6077347628495311185</t>
  </si>
  <si>
    <t>https://eu.jotform.com/uploads/familyconnectee/242774133829059/6078283209014626288/IMG_1127.jpeg
https://eu.jotform.com/uploads/familyconnectee/242774133829059/6078283209014626288/IMG_1120.jpeg
https://eu.jotform.com/uploads/familyconnectee/242774133829059/6078283209014626288/IMG_1126.jpeg</t>
  </si>
  <si>
    <t>Customer data was left unattended on the table.</t>
  </si>
  <si>
    <t>6078283209014626288</t>
  </si>
  <si>
    <t>FCA and Ofcom complaint process knowledge was not up to standard in store. It’s important for the team members to know the process for the store to be compliant. FCA knowledge training on my compass could help with the knowledge of the team.</t>
  </si>
  <si>
    <t>6078284659014966312</t>
  </si>
  <si>
    <t>Ped checklist has not been completed.</t>
  </si>
  <si>
    <t>6078289122318050944</t>
  </si>
  <si>
    <t>Masih has not been asked to sign in.</t>
  </si>
  <si>
    <t>6078290838312979330</t>
  </si>
  <si>
    <t>https://eu.jotform.com/uploads/familyconnectee/242774133829059/6078316311111406252/79008199-06db-41a2-b2cd-9c12cc9386e4.jpeg</t>
  </si>
  <si>
    <t>Breach of social media policy by Yakub Ali.</t>
  </si>
  <si>
    <t>6078316311111406252</t>
  </si>
  <si>
    <t>Missed Deadlines</t>
  </si>
  <si>
    <t>November and December managers rota yet to be complete.</t>
  </si>
  <si>
    <t>6078358808029525005</t>
  </si>
  <si>
    <t>POS has not been updated.</t>
  </si>
  <si>
    <t>6078394608029037470</t>
  </si>
  <si>
    <t>POS
Store Standards</t>
  </si>
  <si>
    <t>https://eu.jotform.com/uploads/familyconnectee/242774133829059/6079128918319463156/IMG_1202.jpeg
https://eu.jotform.com/uploads/familyconnectee/242774133829059/6079128918319463156/IMG_1201.jpeg
https://eu.jotform.com/uploads/familyconnectee/242774133829059/6079128918319463156/IMG_1200.jpeg
https://eu.jotform.com/uploads/familyconnectee/242774133829059/6079128918319463156/IMG_1203.jpeg
https://eu.jotform.com/uploads/familyconnectee/242774133829059/6079128918319463156/IMG_1199.jpeg
https://eu.jotform.com/uploads/familyconnectee/242774133829059/6079128918319463156/IMG_1198.jpeg
https://eu.jotform.com/uploads/familyconnectee/242774133829059/6079128918319463156/IMG_1197.jpeg</t>
  </si>
  <si>
    <t>Hi Hayley,
During my visit yesterday above has been marked as shortfalls identified. 
Store standard has been mentioned to you during my previous visit. Please make sure store cleanliness is up to standard specially when it comes to door Mat and behind the fixtures.</t>
  </si>
  <si>
    <t>6079128918319463156</t>
  </si>
  <si>
    <t>Banking</t>
  </si>
  <si>
    <t>https://eu.jotform.com/uploads/familyconnectee/242774133829059/6079974178219469115/Screenshot%202024-11-21%20at%2011.23.20.png</t>
  </si>
  <si>
    <t>Failure to Update banking for 10 days.</t>
  </si>
  <si>
    <t>6079974178219469115</t>
  </si>
  <si>
    <t>Banking not been completed as per guideline.</t>
  </si>
  <si>
    <t>6079974648211690510</t>
  </si>
  <si>
    <t>Banking has not been completed since 18th of November.</t>
  </si>
  <si>
    <t>6079975308215329715</t>
  </si>
  <si>
    <t>Flex Remedial</t>
  </si>
  <si>
    <t>https://eu.jotform.com/uploads/familyconnectee/242774133829059/6080036988217055847/Screenshot%202024-11-21%20at%2012.58.00.png</t>
  </si>
  <si>
    <t>Hi Lisa, 
Following our phone conversation, Daniel has not sent the flex basket to the customer.</t>
  </si>
  <si>
    <t>6080036988217055847</t>
  </si>
  <si>
    <t>Only Kirsty has sign in.</t>
  </si>
  <si>
    <t>6080777669123910716</t>
  </si>
  <si>
    <t>https://eu.jotform.com/uploads/familyconnectee/242774133829059/6080825029126116181/WhatsApp%20Image%202024-11-22%20at%2010.03.09.jpeg
https://eu.jotform.com/uploads/familyconnectee/242774133829059/6080825029126116181/WhatsApp%20Image%202024-11-22%20at%2010.03.08%20%281%29.jpeg
https://eu.jotform.com/uploads/familyconnectee/242774133829059/6080825029126116181/WhatsApp%20Image%202024-11-22%20at%2010.03.08.jpeg</t>
  </si>
  <si>
    <t>6080825029126116181</t>
  </si>
  <si>
    <t>Ped Checklist has not been completed on 22nd of Nov.</t>
  </si>
  <si>
    <t>6083420990211496998</t>
  </si>
  <si>
    <t>PED checklist has not been completed before store opening.</t>
  </si>
  <si>
    <t>6083606640218808957</t>
  </si>
  <si>
    <t>Masih has not been signed in/ Our or bag search on his visit today.</t>
  </si>
  <si>
    <t>6083616470213965579</t>
  </si>
  <si>
    <t>Ped checklist has not been completed before 9 AM yesterday.</t>
  </si>
  <si>
    <t>6084234518491741666</t>
  </si>
  <si>
    <t>Ped checklist has not been completed before store opening yesterday.</t>
  </si>
  <si>
    <t>6084234938491388667</t>
  </si>
  <si>
    <t>The daily PED checks for your store on 25/11/2024 were not completed prior to your store opening time as per policy.</t>
  </si>
  <si>
    <t>6084235828498375198</t>
  </si>
  <si>
    <t>FCA/OFCOM Complaint</t>
  </si>
  <si>
    <t>Fire Risk Assesments</t>
  </si>
  <si>
    <t>Sign in/out
Missed Declarations</t>
  </si>
  <si>
    <t>Lucas and Kelly never been asked to sign in. 
Sally was unaware of Ofcom Compliant process. 
Fire risk assessment action plan was not signed.
Caitlin was missing a declaration.  
Archiving has not be secured and Customer data was at unnecessary risk.</t>
  </si>
  <si>
    <t>6084245628494493101</t>
  </si>
  <si>
    <t>David has never been asked to sign in.</t>
  </si>
  <si>
    <t>6084474348498155599</t>
  </si>
  <si>
    <t>6086014562529299836</t>
  </si>
  <si>
    <t>Fire Risk Assesments
H&amp;S Knowledge</t>
  </si>
  <si>
    <t>Sign in/out
Banking
Missed Declarations</t>
  </si>
  <si>
    <t>POS
Stock/Demos
Bright HR</t>
  </si>
  <si>
    <t>Hi Jacob, 
I will need to actually on the above in your store and have a fresh start in December so hopefully the store stand increases.</t>
  </si>
  <si>
    <t>6086224450908816364</t>
  </si>
  <si>
    <t>6086870621025191741</t>
  </si>
  <si>
    <t>https://eu.jotform.com/uploads/familyconnectee/242774133829059/6089356294543967504/IMG_8190.png</t>
  </si>
  <si>
    <t>Paul Failed to sign Out (Sat 30th)</t>
  </si>
  <si>
    <t>6089356294543967504</t>
  </si>
  <si>
    <t>https://eu.jotform.com/uploads/familyconnectee/242774133829059/6089357098764680472/IMG_8190.png</t>
  </si>
  <si>
    <t>Mason failed to clock out 30th November</t>
  </si>
  <si>
    <t>6089357098764680472</t>
  </si>
  <si>
    <t>https://eu.jotform.com/uploads/familyconnectee/242774133829059/6089357545547635512/IMG_8190.png</t>
  </si>
  <si>
    <t>Reeno called to clock out 30th November</t>
  </si>
  <si>
    <t>6089357545547635512</t>
  </si>
  <si>
    <t>Store Name</t>
  </si>
  <si>
    <t>Health &amp; Safety</t>
  </si>
  <si>
    <t>Policy &amp; Behaviour</t>
  </si>
  <si>
    <t>Brand Reputition</t>
  </si>
  <si>
    <t>Total Score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</si>
</sst>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yyyy\-mm\-dd\ hh:mm:ss"/>
    <numFmt numFmtId="165" formatCode="dd\-mm\-yyyy"/>
    <numFmt numFmtId="166" formatCode="d\-m\-yyyy"/>
  </numFmts>
  <fonts count="6" x14ac:knownFonts="1">
    <font>
      <sz val="10"/>
      <color rgb="FF000000"/>
      <name val="Arial"/>
      <scheme val="minor"/>
    </font>
    <font>
      <sz val="10"/>
      <color theme="1"/>
      <name val="Arial"/>
      <scheme val="minor"/>
    </font>
    <font>
      <u/>
      <sz val="10"/>
      <color rgb="FF0000FF"/>
      <name val="Arial"/>
    </font>
    <font>
      <b/>
      <sz val="10"/>
      <color rgb="FFFFFFFF"/>
      <name val="Verdana"/>
    </font>
    <font>
      <b/>
      <sz val="10"/>
      <color rgb="FF000000"/>
      <name val="Verdana"/>
    </font>
    <font>
      <sz val="10"/>
      <color rgb="FFFFFFFF"/>
      <name val="Verdana"/>
    </font>
  </fonts>
  <fills count="6">
    <fill>
      <patternFill patternType="none"/>
    </fill>
    <fill>
      <patternFill patternType="gray125"/>
    </fill>
    <fill>
      <patternFill patternType="solid">
        <fgColor rgb="FF666666"/>
        <bgColor rgb="FF666666"/>
      </patternFill>
    </fill>
    <fill>
      <patternFill patternType="solid">
        <fgColor rgb="FFA6A6A6"/>
        <bgColor rgb="FFA6A6A6"/>
      </patternFill>
    </fill>
    <fill>
      <patternFill patternType="solid">
        <fgColor rgb="FFF0F4FA"/>
        <bgColor rgb="FFF0F4FA"/>
      </patternFill>
    </fill>
    <fill>
      <patternFill patternType="solid">
        <fgColor rgb="FFCCCCCC"/>
        <bgColor rgb="FFCCCCCC"/>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FFFFFF"/>
      </left>
      <right style="thin">
        <color rgb="FFFFFFFF"/>
      </right>
      <top style="thin">
        <color rgb="FFFFFFFF"/>
      </top>
      <bottom style="thin">
        <color rgb="FFFFFFFF"/>
      </bottom>
      <diagonal/>
    </border>
    <border>
      <left style="thin">
        <color rgb="FF979991"/>
      </left>
      <right/>
      <top/>
      <bottom style="thin">
        <color rgb="FF979991"/>
      </bottom>
      <diagonal/>
    </border>
    <border>
      <left style="thin">
        <color rgb="FF979991"/>
      </left>
      <right/>
      <top/>
      <bottom/>
      <diagonal/>
    </border>
  </borders>
  <cellStyleXfs count="1">
    <xf numFmtId="0" fontId="0" fillId="0" borderId="0"/>
  </cellStyleXfs>
  <cellXfs count="15">
    <xf numFmtId="0" fontId="0" fillId="0" borderId="0" xfId="0" applyFont="1" applyAlignment="1"/>
    <xf numFmtId="0" fontId="1" fillId="0" borderId="0" xfId="0" applyFont="1" applyAlignment="1"/>
    <xf numFmtId="164" fontId="1" fillId="0" borderId="0" xfId="0" applyNumberFormat="1" applyFont="1" applyAlignment="1"/>
    <xf numFmtId="165" fontId="1" fillId="0" borderId="0" xfId="0" applyNumberFormat="1" applyFont="1" applyAlignment="1"/>
    <xf numFmtId="0" fontId="2" fillId="0" borderId="0" xfId="0" applyFont="1" applyAlignment="1"/>
    <xf numFmtId="14" fontId="1" fillId="0" borderId="0" xfId="0" applyNumberFormat="1" applyFont="1" applyAlignment="1"/>
    <xf numFmtId="166" fontId="1" fillId="0" borderId="0" xfId="0" applyNumberFormat="1" applyFont="1" applyAlignment="1"/>
    <xf numFmtId="0" fontId="3" fillId="2" borderId="1" xfId="0" applyFont="1" applyFill="1" applyBorder="1" applyAlignment="1">
      <alignment horizontal="center" vertical="top"/>
    </xf>
    <xf numFmtId="0" fontId="4" fillId="3" borderId="2" xfId="0" applyFont="1" applyFill="1" applyBorder="1" applyAlignment="1">
      <alignment horizontal="center" vertical="top"/>
    </xf>
    <xf numFmtId="0" fontId="1" fillId="0" borderId="3" xfId="0" applyFont="1" applyBorder="1"/>
    <xf numFmtId="0" fontId="4" fillId="4" borderId="2" xfId="0" applyFont="1" applyFill="1" applyBorder="1" applyAlignment="1">
      <alignment horizontal="right" vertical="top"/>
    </xf>
    <xf numFmtId="2" fontId="5" fillId="0" borderId="4" xfId="0" applyNumberFormat="1" applyFont="1" applyBorder="1" applyAlignment="1">
      <alignment horizontal="center" vertical="top"/>
    </xf>
    <xf numFmtId="0" fontId="4" fillId="5" borderId="4" xfId="0" applyFont="1" applyFill="1" applyBorder="1" applyAlignment="1">
      <alignment horizontal="right" vertical="top"/>
    </xf>
    <xf numFmtId="0" fontId="4" fillId="4" borderId="4" xfId="0" applyFont="1" applyFill="1" applyBorder="1" applyAlignment="1">
      <alignment horizontal="right" vertical="top"/>
    </xf>
    <xf numFmtId="0" fontId="4" fillId="5" borderId="5" xfId="0" applyFont="1" applyFill="1" applyBorder="1" applyAlignment="1">
      <alignment horizontal="right" vertical="top"/>
    </xf>
  </cellXfs>
  <cellStyles count="1">
    <cellStyle name="Normal" xfId="0" builtinId="0"/>
  </cellStyles>
  <dxfs count="5">
    <dxf>
      <font>
        <b/>
        <color theme="0"/>
      </font>
      <fill>
        <patternFill patternType="solid">
          <fgColor rgb="FFFF0000"/>
          <bgColor rgb="FFFF0000"/>
        </patternFill>
      </fill>
    </dxf>
    <dxf>
      <font>
        <b/>
        <color rgb="FFFFFFFF"/>
      </font>
      <fill>
        <patternFill patternType="solid">
          <fgColor rgb="FF0B5394"/>
          <bgColor rgb="FF0B5394"/>
        </patternFill>
      </fill>
    </dxf>
    <dxf>
      <font>
        <b/>
        <color rgb="FFFFFFFF"/>
      </font>
      <fill>
        <patternFill patternType="solid">
          <fgColor theme="7"/>
          <bgColor theme="7"/>
        </patternFill>
      </fill>
    </dxf>
    <dxf>
      <font>
        <b/>
        <color rgb="FFFFFFFF"/>
      </font>
      <fill>
        <patternFill patternType="solid">
          <fgColor rgb="FFB45F06"/>
          <bgColor rgb="FFB45F06"/>
        </patternFill>
      </fill>
    </dxf>
    <dxf>
      <font>
        <b/>
        <color theme="0"/>
      </font>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u.jotform.com/uploads/familyconnectee/242774133829059/6073892110749253073/IMG_7998.png" TargetMode="External"/><Relationship Id="rId13" Type="http://schemas.openxmlformats.org/officeDocument/2006/relationships/hyperlink" Target="https://eu.jotform.com/uploads/familyconnectee/242774133829059/6079974178219469115/Screenshot%202024-11-21%20at%2011.23.20.png" TargetMode="External"/><Relationship Id="rId3" Type="http://schemas.openxmlformats.org/officeDocument/2006/relationships/hyperlink" Target="https://eu.jotform.com/uploads/familyconnectee/242774133829059/6068739421902571317/IMG_7943.png" TargetMode="External"/><Relationship Id="rId7" Type="http://schemas.openxmlformats.org/officeDocument/2006/relationships/hyperlink" Target="https://eu.jotform.com/uploads/familyconnectee/242774133829059/6073890547647574963/IMG_7997.png" TargetMode="External"/><Relationship Id="rId12" Type="http://schemas.openxmlformats.org/officeDocument/2006/relationships/hyperlink" Target="https://eu.jotform.com/uploads/familyconnectee/242774133829059/6078316311111406252/79008199-06db-41a2-b2cd-9c12cc9386e4.jpeg" TargetMode="External"/><Relationship Id="rId17" Type="http://schemas.openxmlformats.org/officeDocument/2006/relationships/hyperlink" Target="https://eu.jotform.com/uploads/familyconnectee/242774133829059/6089357545547635512/IMG_8190.png" TargetMode="External"/><Relationship Id="rId2" Type="http://schemas.openxmlformats.org/officeDocument/2006/relationships/hyperlink" Target="https://eu.jotform.com/uploads/familyconnectee/242774133829059/6068739111901191700/IMG_7943.png" TargetMode="External"/><Relationship Id="rId16" Type="http://schemas.openxmlformats.org/officeDocument/2006/relationships/hyperlink" Target="https://eu.jotform.com/uploads/familyconnectee/242774133829059/6089357098764680472/IMG_8190.png" TargetMode="External"/><Relationship Id="rId1" Type="http://schemas.openxmlformats.org/officeDocument/2006/relationships/hyperlink" Target="https://eu.jotform.com/uploads/familyconnectee/242774133829059/6068738254907196705/IMG_7942.png" TargetMode="External"/><Relationship Id="rId6" Type="http://schemas.openxmlformats.org/officeDocument/2006/relationships/hyperlink" Target="https://eu.jotform.com/uploads/familyconnectee/242774133829059/6071296291409953834/IMG_7978.png" TargetMode="External"/><Relationship Id="rId11" Type="http://schemas.openxmlformats.org/officeDocument/2006/relationships/hyperlink" Target="https://eu.jotform.com/uploads/familyconnectee/242774133829059/6077326651565731494/image.jpg" TargetMode="External"/><Relationship Id="rId5" Type="http://schemas.openxmlformats.org/officeDocument/2006/relationships/hyperlink" Target="https://eu.jotform.com/uploads/familyconnectee/242774133829059/6071295271403864513/IMG_7977.png" TargetMode="External"/><Relationship Id="rId15" Type="http://schemas.openxmlformats.org/officeDocument/2006/relationships/hyperlink" Target="https://eu.jotform.com/uploads/familyconnectee/242774133829059/6089356294543967504/IMG_8190.png" TargetMode="External"/><Relationship Id="rId10" Type="http://schemas.openxmlformats.org/officeDocument/2006/relationships/hyperlink" Target="https://eu.jotform.com/uploads/familyconnectee/242774133829059/6077324302113989665/cf046c81-b55b-4bf0-a27c-68c1d2070879.jpeg" TargetMode="External"/><Relationship Id="rId4" Type="http://schemas.openxmlformats.org/officeDocument/2006/relationships/hyperlink" Target="https://eu.jotform.com/uploads/familyconnectee/242774133829059/6068741530666595236/IMG_7944.png" TargetMode="External"/><Relationship Id="rId9" Type="http://schemas.openxmlformats.org/officeDocument/2006/relationships/hyperlink" Target="https://eu.jotform.com/uploads/familyconnectee/242774133829059/6074908272382153329/b27b034c-c2b0-4304-ba55-dc4fd60bf3c9.JPG" TargetMode="External"/><Relationship Id="rId14" Type="http://schemas.openxmlformats.org/officeDocument/2006/relationships/hyperlink" Target="https://eu.jotform.com/uploads/familyconnectee/242774133829059/6080036988217055847/Screenshot%202024-11-21%20at%2012.58.00.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102"/>
  <sheetViews>
    <sheetView tabSelected="1" topLeftCell="E1" workbookViewId="0">
      <pane ySplit="1" topLeftCell="A2" activePane="bottomLeft" state="frozen"/>
      <selection pane="bottomLeft" activeCell="K17" sqref="K17"/>
    </sheetView>
  </sheetViews>
  <sheetFormatPr defaultColWidth="12.6640625" defaultRowHeight="15.75" customHeight="1" x14ac:dyDescent="0.25"/>
  <cols>
    <col min="1" max="1" width="18.21875" bestFit="1" customWidth="1"/>
    <col min="2" max="2" width="15.44140625" customWidth="1"/>
    <col min="3" max="3" width="37.21875" customWidth="1"/>
    <col min="4" max="4" width="15" customWidth="1"/>
    <col min="5" max="5" width="13.77734375" customWidth="1"/>
    <col min="6" max="6" width="16.6640625" customWidth="1"/>
    <col min="7" max="7" width="14" customWidth="1"/>
    <col min="8" max="8" width="13.33203125" customWidth="1"/>
    <col min="9" max="9" width="16.77734375" customWidth="1"/>
    <col min="10" max="10" width="23.21875" customWidth="1"/>
    <col min="11" max="11" width="67" customWidth="1"/>
    <col min="12" max="12" width="21.109375" customWidth="1"/>
  </cols>
  <sheetData>
    <row r="1" spans="1:12"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s="2">
        <v>45601.523425925923</v>
      </c>
      <c r="B2" s="1" t="s">
        <v>12</v>
      </c>
      <c r="C2" s="1" t="s">
        <v>13</v>
      </c>
      <c r="D2" s="1"/>
      <c r="E2" s="1" t="s">
        <v>14</v>
      </c>
      <c r="F2" s="1"/>
      <c r="G2" s="1"/>
      <c r="H2" s="1"/>
      <c r="I2" s="3">
        <v>45302</v>
      </c>
      <c r="J2" s="1"/>
      <c r="K2" s="1"/>
      <c r="L2" s="1" t="s">
        <v>15</v>
      </c>
    </row>
    <row r="3" spans="1:12" x14ac:dyDescent="0.25">
      <c r="A3" s="2">
        <v>45601.526736111111</v>
      </c>
      <c r="B3" s="1" t="s">
        <v>16</v>
      </c>
      <c r="C3" s="1" t="s">
        <v>17</v>
      </c>
      <c r="D3" s="1"/>
      <c r="E3" s="1"/>
      <c r="F3" s="1" t="s">
        <v>18</v>
      </c>
      <c r="H3" s="1"/>
      <c r="I3" s="3">
        <v>45393</v>
      </c>
      <c r="J3" s="1"/>
      <c r="K3" s="1"/>
      <c r="L3" s="1" t="s">
        <v>19</v>
      </c>
    </row>
    <row r="4" spans="1:12" x14ac:dyDescent="0.25">
      <c r="A4" s="2">
        <v>45602.608229166668</v>
      </c>
      <c r="B4" s="1" t="s">
        <v>20</v>
      </c>
      <c r="C4" s="1" t="s">
        <v>21</v>
      </c>
      <c r="D4" s="1"/>
      <c r="E4" s="1" t="s">
        <v>22</v>
      </c>
      <c r="F4" s="1"/>
      <c r="G4" s="1" t="s">
        <v>23</v>
      </c>
      <c r="H4" s="1"/>
      <c r="I4" s="3">
        <v>45423</v>
      </c>
      <c r="J4" s="1"/>
      <c r="K4" s="1"/>
      <c r="L4" s="1" t="s">
        <v>24</v>
      </c>
    </row>
    <row r="5" spans="1:12" x14ac:dyDescent="0.25">
      <c r="A5" s="2">
        <v>45602.608680555553</v>
      </c>
      <c r="B5" s="1" t="s">
        <v>25</v>
      </c>
      <c r="C5" s="1"/>
      <c r="D5" s="1"/>
      <c r="E5" s="1"/>
      <c r="F5" s="1"/>
      <c r="G5" s="1" t="s">
        <v>26</v>
      </c>
      <c r="H5" s="1"/>
      <c r="I5" s="3">
        <v>45454</v>
      </c>
      <c r="J5" s="1"/>
      <c r="K5" s="1"/>
      <c r="L5" s="1" t="s">
        <v>27</v>
      </c>
    </row>
    <row r="6" spans="1:12" x14ac:dyDescent="0.25">
      <c r="A6" s="2">
        <v>45603.419131944444</v>
      </c>
      <c r="B6" s="1" t="s">
        <v>16</v>
      </c>
      <c r="C6" s="1"/>
      <c r="D6" s="1"/>
      <c r="E6" s="1"/>
      <c r="F6" s="1"/>
      <c r="G6" s="1" t="s">
        <v>28</v>
      </c>
      <c r="H6" s="1"/>
      <c r="I6" s="3">
        <v>45393</v>
      </c>
      <c r="J6" s="1"/>
      <c r="K6" s="1"/>
      <c r="L6" s="1" t="s">
        <v>29</v>
      </c>
    </row>
    <row r="7" spans="1:12" x14ac:dyDescent="0.25">
      <c r="A7" s="2">
        <v>45603.419675925928</v>
      </c>
      <c r="B7" s="1" t="s">
        <v>20</v>
      </c>
      <c r="C7" s="1"/>
      <c r="D7" s="1"/>
      <c r="E7" s="1"/>
      <c r="F7" s="1"/>
      <c r="G7" s="1" t="s">
        <v>28</v>
      </c>
      <c r="H7" s="1"/>
      <c r="I7" s="3">
        <v>45423</v>
      </c>
      <c r="J7" s="1"/>
      <c r="K7" s="1"/>
      <c r="L7" s="1" t="s">
        <v>30</v>
      </c>
    </row>
    <row r="8" spans="1:12" x14ac:dyDescent="0.25">
      <c r="A8" s="2">
        <v>45604.417118055557</v>
      </c>
      <c r="B8" s="1" t="s">
        <v>31</v>
      </c>
      <c r="C8" s="1" t="s">
        <v>13</v>
      </c>
      <c r="D8" s="1" t="s">
        <v>32</v>
      </c>
      <c r="E8" s="1"/>
      <c r="F8" s="1" t="s">
        <v>33</v>
      </c>
      <c r="G8" s="1" t="s">
        <v>34</v>
      </c>
      <c r="H8" s="1"/>
      <c r="I8" s="3">
        <v>45484</v>
      </c>
      <c r="J8" s="1"/>
      <c r="K8" s="1"/>
      <c r="L8" s="1" t="s">
        <v>35</v>
      </c>
    </row>
    <row r="9" spans="1:12" x14ac:dyDescent="0.25">
      <c r="A9" s="2">
        <v>45604.470196759263</v>
      </c>
      <c r="B9" s="1" t="s">
        <v>31</v>
      </c>
      <c r="C9" s="1"/>
      <c r="D9" s="1"/>
      <c r="E9" s="1"/>
      <c r="F9" s="1"/>
      <c r="G9" s="1" t="s">
        <v>36</v>
      </c>
      <c r="H9" s="1"/>
      <c r="I9" s="3">
        <v>45484</v>
      </c>
      <c r="J9" s="4" t="s">
        <v>37</v>
      </c>
      <c r="K9" s="1"/>
      <c r="L9" s="1" t="s">
        <v>38</v>
      </c>
    </row>
    <row r="10" spans="1:12" x14ac:dyDescent="0.25">
      <c r="A10" s="2">
        <v>45604.471192129633</v>
      </c>
      <c r="B10" s="1" t="s">
        <v>12</v>
      </c>
      <c r="C10" s="1"/>
      <c r="D10" s="1"/>
      <c r="E10" s="1"/>
      <c r="F10" s="1"/>
      <c r="G10" s="1" t="s">
        <v>36</v>
      </c>
      <c r="H10" s="1"/>
      <c r="I10" s="3">
        <v>45454</v>
      </c>
      <c r="J10" s="4" t="s">
        <v>39</v>
      </c>
      <c r="K10" s="1"/>
      <c r="L10" s="1" t="s">
        <v>40</v>
      </c>
    </row>
    <row r="11" spans="1:12" x14ac:dyDescent="0.25">
      <c r="A11" s="2">
        <v>45604.471550925926</v>
      </c>
      <c r="B11" s="1" t="s">
        <v>41</v>
      </c>
      <c r="C11" s="1"/>
      <c r="D11" s="1"/>
      <c r="E11" s="1"/>
      <c r="F11" s="1"/>
      <c r="G11" s="1" t="s">
        <v>36</v>
      </c>
      <c r="H11" s="1"/>
      <c r="I11" s="3">
        <v>45454</v>
      </c>
      <c r="J11" s="4" t="s">
        <v>42</v>
      </c>
      <c r="K11" s="1"/>
      <c r="L11" s="1" t="s">
        <v>43</v>
      </c>
    </row>
    <row r="12" spans="1:12" x14ac:dyDescent="0.25">
      <c r="A12" s="2">
        <v>45604.473993055559</v>
      </c>
      <c r="B12" s="1" t="s">
        <v>31</v>
      </c>
      <c r="C12" s="1"/>
      <c r="D12" s="1"/>
      <c r="E12" s="1"/>
      <c r="F12" s="1"/>
      <c r="G12" s="1" t="s">
        <v>36</v>
      </c>
      <c r="H12" s="1"/>
      <c r="I12" s="3">
        <v>45333</v>
      </c>
      <c r="J12" s="4" t="s">
        <v>44</v>
      </c>
      <c r="K12" s="1"/>
      <c r="L12" s="1" t="s">
        <v>45</v>
      </c>
    </row>
    <row r="13" spans="1:12" x14ac:dyDescent="0.25">
      <c r="A13" s="2">
        <v>45607.42732638889</v>
      </c>
      <c r="B13" s="1" t="s">
        <v>46</v>
      </c>
      <c r="C13" s="1" t="s">
        <v>47</v>
      </c>
      <c r="D13" s="1"/>
      <c r="E13" s="1"/>
      <c r="F13" s="1" t="s">
        <v>18</v>
      </c>
      <c r="G13" s="1" t="s">
        <v>26</v>
      </c>
      <c r="H13" s="1"/>
      <c r="I13" s="3">
        <v>45604</v>
      </c>
      <c r="J13" s="1"/>
      <c r="K13" s="1"/>
      <c r="L13" s="1" t="s">
        <v>48</v>
      </c>
    </row>
    <row r="14" spans="1:12" x14ac:dyDescent="0.25">
      <c r="A14" s="2">
        <v>45607.429710648146</v>
      </c>
      <c r="B14" s="1" t="s">
        <v>25</v>
      </c>
      <c r="C14" s="1"/>
      <c r="D14" s="1"/>
      <c r="E14" s="1"/>
      <c r="F14" s="1"/>
      <c r="G14" s="1" t="s">
        <v>36</v>
      </c>
      <c r="H14" s="1"/>
      <c r="I14" s="3">
        <v>45605</v>
      </c>
      <c r="J14" s="4" t="s">
        <v>49</v>
      </c>
      <c r="K14" s="1" t="s">
        <v>50</v>
      </c>
      <c r="L14" s="1" t="s">
        <v>51</v>
      </c>
    </row>
    <row r="15" spans="1:12" x14ac:dyDescent="0.25">
      <c r="A15" s="2">
        <v>45607.430891203701</v>
      </c>
      <c r="B15" s="1" t="s">
        <v>52</v>
      </c>
      <c r="C15" s="1"/>
      <c r="D15" s="1"/>
      <c r="E15" s="1"/>
      <c r="F15" s="1"/>
      <c r="G15" s="1" t="s">
        <v>36</v>
      </c>
      <c r="H15" s="1"/>
      <c r="I15" s="3">
        <v>45606</v>
      </c>
      <c r="J15" s="4" t="s">
        <v>53</v>
      </c>
      <c r="K15" s="1" t="s">
        <v>54</v>
      </c>
      <c r="L15" s="1" t="s">
        <v>55</v>
      </c>
    </row>
    <row r="16" spans="1:12" x14ac:dyDescent="0.25">
      <c r="A16" s="2">
        <v>45608.424930555557</v>
      </c>
      <c r="B16" s="1" t="s">
        <v>16</v>
      </c>
      <c r="C16" s="1"/>
      <c r="D16" s="1"/>
      <c r="E16" s="1"/>
      <c r="F16" s="1"/>
      <c r="G16" s="1" t="s">
        <v>56</v>
      </c>
      <c r="H16" s="1"/>
      <c r="I16" s="3">
        <v>45607</v>
      </c>
      <c r="J16" s="1"/>
      <c r="K16" s="1" t="s">
        <v>57</v>
      </c>
      <c r="L16" s="1" t="s">
        <v>58</v>
      </c>
    </row>
    <row r="17" spans="1:12" x14ac:dyDescent="0.25">
      <c r="A17" s="2">
        <v>45608.426712962966</v>
      </c>
      <c r="B17" s="1" t="s">
        <v>59</v>
      </c>
      <c r="C17" s="1" t="s">
        <v>47</v>
      </c>
      <c r="D17" s="1"/>
      <c r="E17" s="1"/>
      <c r="F17" s="1"/>
      <c r="G17" s="1"/>
      <c r="H17" s="1"/>
      <c r="I17" s="3">
        <v>45604</v>
      </c>
      <c r="J17" s="1"/>
      <c r="K17" s="1" t="s">
        <v>60</v>
      </c>
      <c r="L17" s="1" t="s">
        <v>61</v>
      </c>
    </row>
    <row r="18" spans="1:12" x14ac:dyDescent="0.25">
      <c r="A18" s="2">
        <v>45608.428032407406</v>
      </c>
      <c r="B18" s="1" t="s">
        <v>62</v>
      </c>
      <c r="C18" s="1"/>
      <c r="D18" s="1"/>
      <c r="E18" s="1"/>
      <c r="F18" s="1" t="s">
        <v>18</v>
      </c>
      <c r="G18" s="1"/>
      <c r="H18" s="1"/>
      <c r="I18" s="3">
        <v>45604</v>
      </c>
      <c r="J18" s="1"/>
      <c r="K18" s="1" t="s">
        <v>63</v>
      </c>
      <c r="L18" s="1" t="s">
        <v>64</v>
      </c>
    </row>
    <row r="19" spans="1:12" x14ac:dyDescent="0.25">
      <c r="A19" s="2">
        <v>45610.427719907406</v>
      </c>
      <c r="B19" s="1" t="s">
        <v>31</v>
      </c>
      <c r="C19" s="1"/>
      <c r="D19" s="1"/>
      <c r="E19" s="1"/>
      <c r="F19" s="1" t="s">
        <v>65</v>
      </c>
      <c r="G19" s="1"/>
      <c r="H19" s="1"/>
      <c r="I19" s="3">
        <v>45610</v>
      </c>
      <c r="J19" s="1"/>
      <c r="K19" s="1" t="s">
        <v>66</v>
      </c>
      <c r="L19" s="1" t="s">
        <v>67</v>
      </c>
    </row>
    <row r="20" spans="1:12" x14ac:dyDescent="0.25">
      <c r="A20" s="2">
        <v>45610.433009259257</v>
      </c>
      <c r="B20" s="1" t="s">
        <v>62</v>
      </c>
      <c r="C20" s="1"/>
      <c r="D20" s="1"/>
      <c r="E20" s="1"/>
      <c r="F20" s="1" t="s">
        <v>68</v>
      </c>
      <c r="G20" s="1"/>
      <c r="H20" s="1"/>
      <c r="I20" s="3">
        <v>45609</v>
      </c>
      <c r="J20" s="1"/>
      <c r="K20" s="1" t="s">
        <v>69</v>
      </c>
      <c r="L20" s="1" t="s">
        <v>70</v>
      </c>
    </row>
    <row r="21" spans="1:12" x14ac:dyDescent="0.25">
      <c r="A21" s="2">
        <v>45610.433495370373</v>
      </c>
      <c r="B21" s="1" t="s">
        <v>20</v>
      </c>
      <c r="C21" s="1"/>
      <c r="D21" s="1"/>
      <c r="E21" s="1"/>
      <c r="F21" s="1"/>
      <c r="G21" s="1"/>
      <c r="H21" s="1"/>
      <c r="I21" s="3">
        <v>45607</v>
      </c>
      <c r="J21" s="4" t="s">
        <v>71</v>
      </c>
      <c r="K21" s="1" t="s">
        <v>72</v>
      </c>
      <c r="L21" s="1" t="s">
        <v>73</v>
      </c>
    </row>
    <row r="22" spans="1:12" x14ac:dyDescent="0.25">
      <c r="A22" s="2">
        <v>45610.433692129627</v>
      </c>
      <c r="B22" s="1" t="s">
        <v>20</v>
      </c>
      <c r="C22" s="1"/>
      <c r="D22" s="1"/>
      <c r="E22" s="1"/>
      <c r="F22" s="1" t="s">
        <v>68</v>
      </c>
      <c r="G22" s="1"/>
      <c r="H22" s="1"/>
      <c r="I22" s="3">
        <v>45609</v>
      </c>
      <c r="J22" s="1"/>
      <c r="K22" s="1" t="s">
        <v>74</v>
      </c>
      <c r="L22" s="1" t="s">
        <v>75</v>
      </c>
    </row>
    <row r="23" spans="1:12" x14ac:dyDescent="0.25">
      <c r="A23" s="2">
        <v>45610.435312499998</v>
      </c>
      <c r="B23" s="1" t="s">
        <v>31</v>
      </c>
      <c r="C23" s="1"/>
      <c r="D23" s="1"/>
      <c r="E23" s="1"/>
      <c r="F23" s="1"/>
      <c r="G23" s="1" t="s">
        <v>36</v>
      </c>
      <c r="H23" s="1"/>
      <c r="I23" s="3">
        <v>45608</v>
      </c>
      <c r="J23" s="4" t="s">
        <v>76</v>
      </c>
      <c r="K23" s="1" t="s">
        <v>77</v>
      </c>
      <c r="L23" s="1" t="s">
        <v>78</v>
      </c>
    </row>
    <row r="24" spans="1:12" x14ac:dyDescent="0.25">
      <c r="A24" s="2">
        <v>45611.61142361111</v>
      </c>
      <c r="B24" s="1" t="s">
        <v>41</v>
      </c>
      <c r="C24" s="1" t="s">
        <v>13</v>
      </c>
      <c r="D24" s="1"/>
      <c r="E24" s="1"/>
      <c r="F24" s="1" t="s">
        <v>18</v>
      </c>
      <c r="G24" s="1"/>
      <c r="H24" s="1"/>
      <c r="I24" s="3">
        <v>45611</v>
      </c>
      <c r="J24" s="4" t="s">
        <v>79</v>
      </c>
      <c r="K24" s="1" t="s">
        <v>80</v>
      </c>
      <c r="L24" s="1" t="s">
        <v>81</v>
      </c>
    </row>
    <row r="25" spans="1:12" x14ac:dyDescent="0.25">
      <c r="A25" s="2">
        <v>45611.637071759258</v>
      </c>
      <c r="B25" s="1" t="s">
        <v>20</v>
      </c>
      <c r="C25" s="1"/>
      <c r="D25" s="1"/>
      <c r="E25" s="1"/>
      <c r="F25" s="1" t="s">
        <v>68</v>
      </c>
      <c r="G25" s="1"/>
      <c r="H25" s="1"/>
      <c r="I25" s="3">
        <v>45610</v>
      </c>
      <c r="J25" s="1"/>
      <c r="K25" s="1" t="s">
        <v>82</v>
      </c>
      <c r="L25" s="1" t="s">
        <v>83</v>
      </c>
    </row>
    <row r="26" spans="1:12" x14ac:dyDescent="0.25">
      <c r="A26" s="2">
        <v>45611.682025462964</v>
      </c>
      <c r="B26" s="1" t="s">
        <v>31</v>
      </c>
      <c r="C26" s="1" t="s">
        <v>47</v>
      </c>
      <c r="D26" s="1" t="s">
        <v>84</v>
      </c>
      <c r="E26" s="1" t="s">
        <v>85</v>
      </c>
      <c r="F26" s="1" t="s">
        <v>86</v>
      </c>
      <c r="G26" s="1"/>
      <c r="H26" s="1"/>
      <c r="I26" s="3">
        <v>45611</v>
      </c>
      <c r="J26" s="1"/>
      <c r="K26" s="1" t="s">
        <v>87</v>
      </c>
      <c r="L26" s="1" t="s">
        <v>88</v>
      </c>
    </row>
    <row r="27" spans="1:12" x14ac:dyDescent="0.25">
      <c r="A27" s="2">
        <v>45611.693518518521</v>
      </c>
      <c r="B27" s="1" t="s">
        <v>16</v>
      </c>
      <c r="C27" s="1"/>
      <c r="D27" s="1" t="s">
        <v>89</v>
      </c>
      <c r="E27" s="1"/>
      <c r="F27" s="1" t="s">
        <v>90</v>
      </c>
      <c r="G27" s="1"/>
      <c r="H27" s="1"/>
      <c r="I27" s="3">
        <v>45611</v>
      </c>
      <c r="J27" s="1"/>
      <c r="K27" s="1" t="s">
        <v>91</v>
      </c>
      <c r="L27" s="1" t="s">
        <v>92</v>
      </c>
    </row>
    <row r="28" spans="1:12" x14ac:dyDescent="0.25">
      <c r="A28" s="2">
        <v>45611.702453703707</v>
      </c>
      <c r="B28" s="1" t="s">
        <v>12</v>
      </c>
      <c r="C28" s="1"/>
      <c r="D28" s="1" t="s">
        <v>93</v>
      </c>
      <c r="E28" s="1" t="s">
        <v>14</v>
      </c>
      <c r="F28" s="1" t="s">
        <v>86</v>
      </c>
      <c r="G28" s="1"/>
      <c r="H28" s="1"/>
      <c r="I28" s="3">
        <v>45611</v>
      </c>
      <c r="J28" s="1"/>
      <c r="K28" s="1" t="s">
        <v>94</v>
      </c>
      <c r="L28" s="1" t="s">
        <v>95</v>
      </c>
    </row>
    <row r="29" spans="1:12" x14ac:dyDescent="0.25">
      <c r="A29" s="2">
        <v>45611.703703703701</v>
      </c>
      <c r="B29" s="1" t="s">
        <v>12</v>
      </c>
      <c r="C29" s="1"/>
      <c r="D29" s="1"/>
      <c r="E29" s="1"/>
      <c r="F29" s="1"/>
      <c r="G29" s="1"/>
      <c r="H29" s="1" t="s">
        <v>96</v>
      </c>
      <c r="I29" s="3">
        <v>45611</v>
      </c>
      <c r="J29" s="1"/>
      <c r="K29" s="1" t="s">
        <v>97</v>
      </c>
      <c r="L29" s="1" t="s">
        <v>98</v>
      </c>
    </row>
    <row r="30" spans="1:12" x14ac:dyDescent="0.25">
      <c r="A30" s="2">
        <v>45614.407754629632</v>
      </c>
      <c r="B30" s="1" t="s">
        <v>12</v>
      </c>
      <c r="C30" s="1" t="s">
        <v>13</v>
      </c>
      <c r="D30" s="1"/>
      <c r="E30" s="1"/>
      <c r="F30" s="1"/>
      <c r="G30" s="1"/>
      <c r="H30" s="1"/>
      <c r="I30" s="3">
        <v>45614</v>
      </c>
      <c r="J30" s="4" t="s">
        <v>99</v>
      </c>
      <c r="K30" s="1" t="s">
        <v>100</v>
      </c>
      <c r="L30" s="1" t="s">
        <v>101</v>
      </c>
    </row>
    <row r="31" spans="1:12" x14ac:dyDescent="0.25">
      <c r="A31" s="2">
        <v>45614.410474537035</v>
      </c>
      <c r="B31" s="1" t="s">
        <v>25</v>
      </c>
      <c r="C31" s="1"/>
      <c r="D31" s="1"/>
      <c r="E31" s="1"/>
      <c r="F31" s="1" t="s">
        <v>18</v>
      </c>
      <c r="G31" s="1"/>
      <c r="H31" s="1"/>
      <c r="I31" s="3">
        <v>45614</v>
      </c>
      <c r="J31" s="4" t="s">
        <v>102</v>
      </c>
      <c r="K31" s="1" t="s">
        <v>103</v>
      </c>
      <c r="L31" s="1" t="s">
        <v>104</v>
      </c>
    </row>
    <row r="32" spans="1:12" x14ac:dyDescent="0.25">
      <c r="A32" s="2">
        <v>45614.434745370374</v>
      </c>
      <c r="B32" s="1" t="s">
        <v>59</v>
      </c>
      <c r="C32" s="1"/>
      <c r="D32" s="1"/>
      <c r="E32" s="1"/>
      <c r="F32" s="1" t="s">
        <v>18</v>
      </c>
      <c r="G32" s="1"/>
      <c r="H32" s="1"/>
      <c r="I32" s="3">
        <v>45614</v>
      </c>
      <c r="J32" s="1"/>
      <c r="K32" s="1" t="s">
        <v>105</v>
      </c>
      <c r="L32" s="1" t="s">
        <v>106</v>
      </c>
    </row>
    <row r="33" spans="1:12" x14ac:dyDescent="0.25">
      <c r="A33" s="2">
        <v>45615.517592592594</v>
      </c>
      <c r="B33" s="1" t="s">
        <v>62</v>
      </c>
      <c r="C33" s="1" t="s">
        <v>47</v>
      </c>
      <c r="D33" s="1"/>
      <c r="E33" s="1"/>
      <c r="F33" s="1"/>
      <c r="G33" s="1"/>
      <c r="H33" s="1"/>
      <c r="I33" s="3">
        <v>45611</v>
      </c>
      <c r="J33" s="1" t="s">
        <v>107</v>
      </c>
      <c r="K33" s="1" t="s">
        <v>108</v>
      </c>
      <c r="L33" s="1" t="s">
        <v>109</v>
      </c>
    </row>
    <row r="34" spans="1:12" x14ac:dyDescent="0.25">
      <c r="A34" s="2">
        <v>45615.519270833334</v>
      </c>
      <c r="B34" s="1" t="s">
        <v>25</v>
      </c>
      <c r="C34" s="1"/>
      <c r="D34" s="1" t="s">
        <v>84</v>
      </c>
      <c r="E34" s="1"/>
      <c r="F34" s="1"/>
      <c r="G34" s="1"/>
      <c r="H34" s="1"/>
      <c r="I34" s="3">
        <v>45614</v>
      </c>
      <c r="J34" s="1"/>
      <c r="K34" s="1" t="s">
        <v>110</v>
      </c>
      <c r="L34" s="1" t="s">
        <v>111</v>
      </c>
    </row>
    <row r="35" spans="1:12" x14ac:dyDescent="0.25">
      <c r="A35" s="2">
        <v>45615.524444444447</v>
      </c>
      <c r="B35" s="1" t="s">
        <v>20</v>
      </c>
      <c r="C35" s="1"/>
      <c r="D35" s="1"/>
      <c r="E35" s="1"/>
      <c r="F35" s="1" t="s">
        <v>68</v>
      </c>
      <c r="G35" s="1"/>
      <c r="H35" s="1"/>
      <c r="I35" s="3">
        <v>45614</v>
      </c>
      <c r="J35" s="1"/>
      <c r="K35" s="1" t="s">
        <v>112</v>
      </c>
      <c r="L35" s="1" t="s">
        <v>113</v>
      </c>
    </row>
    <row r="36" spans="1:12" x14ac:dyDescent="0.25">
      <c r="A36" s="2">
        <v>45615.526423611111</v>
      </c>
      <c r="B36" s="1" t="s">
        <v>52</v>
      </c>
      <c r="C36" s="1"/>
      <c r="D36" s="1"/>
      <c r="E36" s="1"/>
      <c r="F36" s="1" t="s">
        <v>18</v>
      </c>
      <c r="G36" s="1"/>
      <c r="H36" s="1"/>
      <c r="I36" s="3">
        <v>45615</v>
      </c>
      <c r="J36" s="1"/>
      <c r="K36" s="1" t="s">
        <v>114</v>
      </c>
      <c r="L36" s="1" t="s">
        <v>115</v>
      </c>
    </row>
    <row r="37" spans="1:12" x14ac:dyDescent="0.25">
      <c r="A37" s="2">
        <v>45615.555914351855</v>
      </c>
      <c r="B37" s="1" t="s">
        <v>31</v>
      </c>
      <c r="C37" s="1"/>
      <c r="D37" s="1"/>
      <c r="E37" s="1"/>
      <c r="F37" s="1"/>
      <c r="G37" s="1" t="s">
        <v>56</v>
      </c>
      <c r="H37" s="1"/>
      <c r="I37" s="3">
        <v>45615</v>
      </c>
      <c r="J37" s="4" t="s">
        <v>116</v>
      </c>
      <c r="K37" s="1" t="s">
        <v>117</v>
      </c>
      <c r="L37" s="1" t="s">
        <v>118</v>
      </c>
    </row>
    <row r="38" spans="1:12" x14ac:dyDescent="0.25">
      <c r="A38" s="2">
        <v>45615.605092592596</v>
      </c>
      <c r="B38" s="1" t="s">
        <v>46</v>
      </c>
      <c r="C38" s="1"/>
      <c r="D38" s="1"/>
      <c r="E38" s="1"/>
      <c r="F38" s="1" t="s">
        <v>119</v>
      </c>
      <c r="G38" s="1"/>
      <c r="H38" s="1"/>
      <c r="I38" s="3">
        <v>45615</v>
      </c>
      <c r="J38" s="1"/>
      <c r="K38" s="1" t="s">
        <v>120</v>
      </c>
      <c r="L38" s="1" t="s">
        <v>121</v>
      </c>
    </row>
    <row r="39" spans="1:12" x14ac:dyDescent="0.25">
      <c r="A39" s="2">
        <v>45615.646527777775</v>
      </c>
      <c r="B39" s="1" t="s">
        <v>59</v>
      </c>
      <c r="C39" s="1"/>
      <c r="D39" s="1"/>
      <c r="E39" s="1"/>
      <c r="F39" s="1"/>
      <c r="G39" s="1" t="s">
        <v>34</v>
      </c>
      <c r="H39" s="1"/>
      <c r="I39" s="3">
        <v>45615</v>
      </c>
      <c r="J39" s="1"/>
      <c r="K39" s="1" t="s">
        <v>122</v>
      </c>
      <c r="L39" s="1" t="s">
        <v>123</v>
      </c>
    </row>
    <row r="40" spans="1:12" x14ac:dyDescent="0.25">
      <c r="A40" s="2">
        <v>45616.496423611112</v>
      </c>
      <c r="B40" s="1" t="s">
        <v>16</v>
      </c>
      <c r="C40" s="1" t="s">
        <v>13</v>
      </c>
      <c r="D40" s="1" t="s">
        <v>32</v>
      </c>
      <c r="E40" s="1"/>
      <c r="F40" s="1"/>
      <c r="G40" s="1" t="s">
        <v>124</v>
      </c>
      <c r="H40" s="1"/>
      <c r="I40" s="3">
        <v>45615</v>
      </c>
      <c r="J40" s="1" t="s">
        <v>125</v>
      </c>
      <c r="K40" s="1" t="s">
        <v>126</v>
      </c>
      <c r="L40" s="1" t="s">
        <v>127</v>
      </c>
    </row>
    <row r="41" spans="1:12" x14ac:dyDescent="0.25">
      <c r="A41" s="2">
        <v>45617.474733796298</v>
      </c>
      <c r="B41" s="1" t="s">
        <v>31</v>
      </c>
      <c r="C41" s="1"/>
      <c r="D41" s="1"/>
      <c r="E41" s="1"/>
      <c r="F41" s="1" t="s">
        <v>128</v>
      </c>
      <c r="G41" s="1"/>
      <c r="H41" s="1"/>
      <c r="I41" s="3">
        <v>45617</v>
      </c>
      <c r="J41" s="4" t="s">
        <v>129</v>
      </c>
      <c r="K41" s="1" t="s">
        <v>130</v>
      </c>
      <c r="L41" s="1" t="s">
        <v>131</v>
      </c>
    </row>
    <row r="42" spans="1:12" x14ac:dyDescent="0.25">
      <c r="A42" s="2">
        <v>45617.475277777776</v>
      </c>
      <c r="B42" s="1" t="s">
        <v>12</v>
      </c>
      <c r="C42" s="1"/>
      <c r="D42" s="1"/>
      <c r="E42" s="1"/>
      <c r="F42" s="1" t="s">
        <v>128</v>
      </c>
      <c r="G42" s="1"/>
      <c r="H42" s="1"/>
      <c r="I42" s="3">
        <v>45617</v>
      </c>
      <c r="J42" s="1"/>
      <c r="K42" s="1" t="s">
        <v>132</v>
      </c>
      <c r="L42" s="1" t="s">
        <v>133</v>
      </c>
    </row>
    <row r="43" spans="1:12" x14ac:dyDescent="0.25">
      <c r="A43" s="2">
        <v>45617.476041666669</v>
      </c>
      <c r="B43" s="1" t="s">
        <v>16</v>
      </c>
      <c r="C43" s="1"/>
      <c r="D43" s="1"/>
      <c r="E43" s="1"/>
      <c r="F43" s="1" t="s">
        <v>128</v>
      </c>
      <c r="G43" s="1"/>
      <c r="H43" s="1"/>
      <c r="I43" s="3">
        <v>45617</v>
      </c>
      <c r="J43" s="1"/>
      <c r="K43" s="1" t="s">
        <v>134</v>
      </c>
      <c r="L43" s="1" t="s">
        <v>135</v>
      </c>
    </row>
    <row r="44" spans="1:12" x14ac:dyDescent="0.25">
      <c r="A44" s="2">
        <v>45617.547430555554</v>
      </c>
      <c r="B44" s="1" t="s">
        <v>46</v>
      </c>
      <c r="C44" s="1"/>
      <c r="D44" s="1" t="s">
        <v>136</v>
      </c>
      <c r="E44" s="1"/>
      <c r="F44" s="1"/>
      <c r="G44" s="1"/>
      <c r="H44" s="1"/>
      <c r="I44" s="3">
        <v>45617</v>
      </c>
      <c r="J44" s="4" t="s">
        <v>137</v>
      </c>
      <c r="K44" s="1" t="s">
        <v>138</v>
      </c>
      <c r="L44" s="1" t="s">
        <v>139</v>
      </c>
    </row>
    <row r="45" spans="1:12" x14ac:dyDescent="0.25">
      <c r="A45" s="2">
        <v>45618.404699074075</v>
      </c>
      <c r="B45" s="1" t="s">
        <v>31</v>
      </c>
      <c r="C45" s="1"/>
      <c r="D45" s="1"/>
      <c r="E45" s="1"/>
      <c r="F45" s="1" t="s">
        <v>18</v>
      </c>
      <c r="G45" s="1"/>
      <c r="H45" s="1"/>
      <c r="I45" s="3">
        <v>45618</v>
      </c>
      <c r="J45" s="1"/>
      <c r="K45" s="1" t="s">
        <v>140</v>
      </c>
      <c r="L45" s="1" t="s">
        <v>141</v>
      </c>
    </row>
    <row r="46" spans="1:12" x14ac:dyDescent="0.25">
      <c r="A46" s="2">
        <v>45618.459513888891</v>
      </c>
      <c r="B46" s="1" t="s">
        <v>31</v>
      </c>
      <c r="C46" s="1" t="s">
        <v>47</v>
      </c>
      <c r="D46" s="1"/>
      <c r="E46" s="1"/>
      <c r="F46" s="1"/>
      <c r="G46" s="1"/>
      <c r="H46" s="1"/>
      <c r="I46" s="3">
        <v>45618</v>
      </c>
      <c r="J46" s="1" t="s">
        <v>142</v>
      </c>
      <c r="K46" s="1"/>
      <c r="L46" s="1" t="s">
        <v>143</v>
      </c>
    </row>
    <row r="47" spans="1:12" x14ac:dyDescent="0.25">
      <c r="A47" s="2">
        <v>45621.464108796295</v>
      </c>
      <c r="B47" s="1" t="s">
        <v>20</v>
      </c>
      <c r="C47" s="1"/>
      <c r="D47" s="1"/>
      <c r="E47" s="1"/>
      <c r="F47" s="1" t="s">
        <v>68</v>
      </c>
      <c r="G47" s="1"/>
      <c r="H47" s="1"/>
      <c r="I47" s="3">
        <v>45618</v>
      </c>
      <c r="J47" s="1"/>
      <c r="K47" s="1" t="s">
        <v>144</v>
      </c>
      <c r="L47" s="1" t="s">
        <v>145</v>
      </c>
    </row>
    <row r="48" spans="1:12" x14ac:dyDescent="0.25">
      <c r="A48" s="2">
        <v>45621.678981481484</v>
      </c>
      <c r="B48" s="1" t="s">
        <v>31</v>
      </c>
      <c r="C48" s="1"/>
      <c r="D48" s="1"/>
      <c r="E48" s="1"/>
      <c r="F48" s="1" t="s">
        <v>68</v>
      </c>
      <c r="G48" s="1"/>
      <c r="H48" s="1"/>
      <c r="I48" s="3">
        <v>45619</v>
      </c>
      <c r="J48" s="1"/>
      <c r="K48" s="1" t="s">
        <v>146</v>
      </c>
      <c r="L48" s="1" t="s">
        <v>147</v>
      </c>
    </row>
    <row r="49" spans="1:12" x14ac:dyDescent="0.25">
      <c r="A49" s="2">
        <v>45621.690358796295</v>
      </c>
      <c r="B49" s="1" t="s">
        <v>31</v>
      </c>
      <c r="C49" s="1"/>
      <c r="D49" s="1"/>
      <c r="E49" s="1"/>
      <c r="F49" s="1" t="s">
        <v>18</v>
      </c>
      <c r="G49" s="1"/>
      <c r="H49" s="1"/>
      <c r="I49" s="3">
        <v>45621</v>
      </c>
      <c r="J49" s="1"/>
      <c r="K49" s="1" t="s">
        <v>148</v>
      </c>
      <c r="L49" s="1" t="s">
        <v>149</v>
      </c>
    </row>
    <row r="50" spans="1:12" x14ac:dyDescent="0.25">
      <c r="A50" s="2">
        <v>45622.405682870369</v>
      </c>
      <c r="B50" s="1" t="s">
        <v>31</v>
      </c>
      <c r="C50" s="1"/>
      <c r="D50" s="1"/>
      <c r="E50" s="1"/>
      <c r="F50" s="1" t="s">
        <v>68</v>
      </c>
      <c r="G50" s="1"/>
      <c r="H50" s="1"/>
      <c r="I50" s="3">
        <v>45621</v>
      </c>
      <c r="J50" s="1"/>
      <c r="K50" s="1" t="s">
        <v>150</v>
      </c>
      <c r="L50" s="1" t="s">
        <v>151</v>
      </c>
    </row>
    <row r="51" spans="1:12" x14ac:dyDescent="0.25">
      <c r="A51" s="2">
        <v>45622.406168981484</v>
      </c>
      <c r="B51" s="1" t="s">
        <v>25</v>
      </c>
      <c r="C51" s="1"/>
      <c r="D51" s="1"/>
      <c r="E51" s="1"/>
      <c r="F51" s="1" t="s">
        <v>68</v>
      </c>
      <c r="G51" s="1"/>
      <c r="H51" s="1"/>
      <c r="I51" s="3">
        <v>45621</v>
      </c>
      <c r="J51" s="1"/>
      <c r="K51" s="1" t="s">
        <v>152</v>
      </c>
      <c r="L51" s="1" t="s">
        <v>153</v>
      </c>
    </row>
    <row r="52" spans="1:12" x14ac:dyDescent="0.25">
      <c r="A52" s="2">
        <v>45622.407199074078</v>
      </c>
      <c r="B52" s="1" t="s">
        <v>20</v>
      </c>
      <c r="C52" s="1"/>
      <c r="D52" s="1"/>
      <c r="E52" s="1"/>
      <c r="F52" s="1" t="s">
        <v>68</v>
      </c>
      <c r="G52" s="1"/>
      <c r="H52" s="1"/>
      <c r="I52" s="3">
        <v>45621</v>
      </c>
      <c r="J52" s="1"/>
      <c r="K52" s="1" t="s">
        <v>154</v>
      </c>
      <c r="L52" s="1" t="s">
        <v>155</v>
      </c>
    </row>
    <row r="53" spans="1:12" x14ac:dyDescent="0.25">
      <c r="A53" s="2">
        <v>45622.418541666666</v>
      </c>
      <c r="B53" s="1" t="s">
        <v>41</v>
      </c>
      <c r="C53" s="1" t="s">
        <v>47</v>
      </c>
      <c r="D53" s="1" t="s">
        <v>156</v>
      </c>
      <c r="E53" s="1" t="s">
        <v>157</v>
      </c>
      <c r="F53" s="1" t="s">
        <v>158</v>
      </c>
      <c r="G53" s="1"/>
      <c r="H53" s="1"/>
      <c r="I53" s="3">
        <v>45621</v>
      </c>
      <c r="J53" s="1"/>
      <c r="K53" s="1" t="s">
        <v>159</v>
      </c>
      <c r="L53" s="1" t="s">
        <v>160</v>
      </c>
    </row>
    <row r="54" spans="1:12" x14ac:dyDescent="0.25">
      <c r="A54" s="2">
        <v>45622.683263888888</v>
      </c>
      <c r="B54" s="1" t="s">
        <v>25</v>
      </c>
      <c r="C54" s="1"/>
      <c r="D54" s="1"/>
      <c r="E54" s="1"/>
      <c r="F54" s="1" t="s">
        <v>18</v>
      </c>
      <c r="G54" s="1"/>
      <c r="H54" s="1"/>
      <c r="I54" s="3">
        <v>45622</v>
      </c>
      <c r="J54" s="1"/>
      <c r="K54" s="1" t="s">
        <v>161</v>
      </c>
      <c r="L54" s="1" t="s">
        <v>162</v>
      </c>
    </row>
    <row r="55" spans="1:12" x14ac:dyDescent="0.25">
      <c r="A55" s="2">
        <v>45624.465925925928</v>
      </c>
      <c r="B55" s="1" t="s">
        <v>16</v>
      </c>
      <c r="C55" s="1"/>
      <c r="D55" s="1"/>
      <c r="E55" s="1"/>
      <c r="F55" s="1" t="s">
        <v>18</v>
      </c>
      <c r="G55" s="1"/>
      <c r="H55" s="1"/>
      <c r="I55" s="3">
        <v>45624</v>
      </c>
      <c r="J55" s="1"/>
      <c r="K55" s="1" t="s">
        <v>114</v>
      </c>
      <c r="L55" s="1" t="s">
        <v>163</v>
      </c>
    </row>
    <row r="56" spans="1:12" x14ac:dyDescent="0.25">
      <c r="A56" s="2">
        <v>45624.708854166667</v>
      </c>
      <c r="B56" s="1" t="s">
        <v>59</v>
      </c>
      <c r="C56" s="1" t="s">
        <v>13</v>
      </c>
      <c r="D56" s="1" t="s">
        <v>156</v>
      </c>
      <c r="E56" s="1" t="s">
        <v>164</v>
      </c>
      <c r="F56" s="1" t="s">
        <v>165</v>
      </c>
      <c r="G56" s="1" t="s">
        <v>166</v>
      </c>
      <c r="H56" s="1" t="s">
        <v>96</v>
      </c>
      <c r="I56" s="3">
        <v>45624</v>
      </c>
      <c r="J56" s="1"/>
      <c r="K56" s="1" t="s">
        <v>167</v>
      </c>
      <c r="L56" s="1" t="s">
        <v>168</v>
      </c>
    </row>
    <row r="57" spans="1:12" x14ac:dyDescent="0.25">
      <c r="A57" s="2">
        <v>45625.456736111111</v>
      </c>
      <c r="B57" s="1" t="s">
        <v>59</v>
      </c>
      <c r="C57" s="1"/>
      <c r="D57" s="1"/>
      <c r="E57" s="1"/>
      <c r="F57" s="1" t="s">
        <v>18</v>
      </c>
      <c r="G57" s="1"/>
      <c r="H57" s="1"/>
      <c r="I57" s="3">
        <v>45625</v>
      </c>
      <c r="J57" s="1"/>
      <c r="K57" s="1" t="s">
        <v>114</v>
      </c>
      <c r="L57" s="1" t="s">
        <v>169</v>
      </c>
    </row>
    <row r="58" spans="1:12" x14ac:dyDescent="0.25">
      <c r="A58" s="2">
        <v>45628.333668981482</v>
      </c>
      <c r="B58" s="1" t="s">
        <v>41</v>
      </c>
      <c r="C58" s="1"/>
      <c r="D58" s="1"/>
      <c r="E58" s="1"/>
      <c r="F58" s="1"/>
      <c r="G58" s="1" t="s">
        <v>36</v>
      </c>
      <c r="H58" s="1"/>
      <c r="I58" s="3">
        <v>45626</v>
      </c>
      <c r="J58" s="4" t="s">
        <v>170</v>
      </c>
      <c r="K58" s="1" t="s">
        <v>171</v>
      </c>
      <c r="L58" s="1" t="s">
        <v>172</v>
      </c>
    </row>
    <row r="59" spans="1:12" x14ac:dyDescent="0.25">
      <c r="A59" s="2">
        <v>45628.334594907406</v>
      </c>
      <c r="B59" s="1" t="s">
        <v>16</v>
      </c>
      <c r="C59" s="1"/>
      <c r="D59" s="1"/>
      <c r="E59" s="1"/>
      <c r="F59" s="1"/>
      <c r="G59" s="1" t="s">
        <v>36</v>
      </c>
      <c r="H59" s="1"/>
      <c r="I59" s="3">
        <v>45626</v>
      </c>
      <c r="J59" s="4" t="s">
        <v>173</v>
      </c>
      <c r="K59" s="1" t="s">
        <v>174</v>
      </c>
      <c r="L59" s="1" t="s">
        <v>175</v>
      </c>
    </row>
    <row r="60" spans="1:12" x14ac:dyDescent="0.25">
      <c r="A60" s="2">
        <v>45628.335115740738</v>
      </c>
      <c r="B60" s="1" t="s">
        <v>46</v>
      </c>
      <c r="C60" s="1"/>
      <c r="D60" s="1"/>
      <c r="E60" s="1"/>
      <c r="F60" s="1"/>
      <c r="G60" s="1" t="s">
        <v>36</v>
      </c>
      <c r="H60" s="1"/>
      <c r="I60" s="3">
        <v>45626</v>
      </c>
      <c r="J60" s="4" t="s">
        <v>176</v>
      </c>
      <c r="K60" s="1" t="s">
        <v>177</v>
      </c>
      <c r="L60" s="1" t="s">
        <v>178</v>
      </c>
    </row>
    <row r="61" spans="1:12" x14ac:dyDescent="0.25">
      <c r="A61" s="2"/>
      <c r="C61" s="1"/>
      <c r="D61" s="1"/>
      <c r="E61" s="1"/>
      <c r="G61" s="1"/>
      <c r="H61" s="1"/>
      <c r="I61" s="3"/>
    </row>
    <row r="62" spans="1:12" x14ac:dyDescent="0.25">
      <c r="A62" s="2"/>
      <c r="I62" s="3"/>
    </row>
    <row r="63" spans="1:12" x14ac:dyDescent="0.25">
      <c r="A63" s="2"/>
      <c r="I63" s="3"/>
    </row>
    <row r="64" spans="1:12" x14ac:dyDescent="0.25">
      <c r="A64" s="2"/>
      <c r="I64" s="3"/>
    </row>
    <row r="65" spans="1:9" x14ac:dyDescent="0.25">
      <c r="A65" s="5"/>
    </row>
    <row r="66" spans="1:9" x14ac:dyDescent="0.25">
      <c r="A66" s="5"/>
      <c r="I66" s="3"/>
    </row>
    <row r="67" spans="1:9" x14ac:dyDescent="0.25">
      <c r="A67" s="5"/>
      <c r="I67" s="6"/>
    </row>
    <row r="68" spans="1:9" x14ac:dyDescent="0.25">
      <c r="A68" s="5"/>
      <c r="I68" s="6"/>
    </row>
    <row r="69" spans="1:9" x14ac:dyDescent="0.25">
      <c r="A69" s="5"/>
      <c r="I69" s="6"/>
    </row>
    <row r="70" spans="1:9" x14ac:dyDescent="0.25">
      <c r="A70" s="5"/>
      <c r="I70" s="6"/>
    </row>
    <row r="71" spans="1:9" x14ac:dyDescent="0.25">
      <c r="A71" s="5"/>
      <c r="I71" s="6"/>
    </row>
    <row r="72" spans="1:9" x14ac:dyDescent="0.25">
      <c r="A72" s="5"/>
      <c r="I72" s="6"/>
    </row>
    <row r="73" spans="1:9" x14ac:dyDescent="0.25">
      <c r="A73" s="5"/>
      <c r="I73" s="6"/>
    </row>
    <row r="74" spans="1:9" x14ac:dyDescent="0.25">
      <c r="A74" s="5"/>
      <c r="I74" s="6"/>
    </row>
    <row r="75" spans="1:9" x14ac:dyDescent="0.25">
      <c r="A75" s="2"/>
      <c r="I75" s="6"/>
    </row>
    <row r="76" spans="1:9" x14ac:dyDescent="0.25">
      <c r="A76" s="2"/>
      <c r="I76" s="6"/>
    </row>
    <row r="77" spans="1:9" x14ac:dyDescent="0.25">
      <c r="A77" s="2"/>
    </row>
    <row r="78" spans="1:9" x14ac:dyDescent="0.25">
      <c r="A78" s="2"/>
    </row>
    <row r="79" spans="1:9" x14ac:dyDescent="0.25">
      <c r="A79" s="2"/>
    </row>
    <row r="80" spans="1:9"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9" x14ac:dyDescent="0.25">
      <c r="A97" s="2"/>
    </row>
    <row r="98" spans="1:9" x14ac:dyDescent="0.25">
      <c r="A98" s="2"/>
    </row>
    <row r="99" spans="1:9" x14ac:dyDescent="0.25">
      <c r="A99" s="2"/>
    </row>
    <row r="100" spans="1:9" x14ac:dyDescent="0.25">
      <c r="A100" s="2"/>
    </row>
    <row r="101" spans="1:9" x14ac:dyDescent="0.25">
      <c r="A101" s="2"/>
      <c r="I101" s="3"/>
    </row>
    <row r="102" spans="1:9" x14ac:dyDescent="0.25">
      <c r="A102" s="2"/>
    </row>
  </sheetData>
  <autoFilter ref="A1:L1"/>
  <hyperlinks>
    <hyperlink ref="J9" r:id="rId1"/>
    <hyperlink ref="J10" r:id="rId2"/>
    <hyperlink ref="J11" r:id="rId3"/>
    <hyperlink ref="J12" r:id="rId4"/>
    <hyperlink ref="J14" r:id="rId5"/>
    <hyperlink ref="J15" r:id="rId6"/>
    <hyperlink ref="J21" r:id="rId7"/>
    <hyperlink ref="J23" r:id="rId8"/>
    <hyperlink ref="J24" r:id="rId9"/>
    <hyperlink ref="J30" r:id="rId10"/>
    <hyperlink ref="J31" r:id="rId11"/>
    <hyperlink ref="J37" r:id="rId12"/>
    <hyperlink ref="J41" r:id="rId13"/>
    <hyperlink ref="J44" r:id="rId14"/>
    <hyperlink ref="J58" r:id="rId15"/>
    <hyperlink ref="J59" r:id="rId16"/>
    <hyperlink ref="J60" r:id="rId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
  <sheetViews>
    <sheetView workbookViewId="0"/>
  </sheetViews>
  <sheetFormatPr defaultColWidth="12.6640625" defaultRowHeight="15.75" customHeight="1" x14ac:dyDescent="0.25"/>
  <cols>
    <col min="1" max="1" width="26.21875" customWidth="1"/>
    <col min="4" max="4" width="15.6640625" customWidth="1"/>
    <col min="5" max="5" width="18.6640625" customWidth="1"/>
    <col min="6" max="6" width="16.88671875" customWidth="1"/>
    <col min="9" max="9" width="4.33203125" customWidth="1"/>
  </cols>
  <sheetData>
    <row r="1" spans="1:9" x14ac:dyDescent="0.25">
      <c r="A1" s="7" t="s">
        <v>179</v>
      </c>
      <c r="B1" s="8" t="s">
        <v>2</v>
      </c>
      <c r="C1" s="8" t="s">
        <v>3</v>
      </c>
      <c r="D1" s="8" t="s">
        <v>180</v>
      </c>
      <c r="E1" s="8" t="s">
        <v>181</v>
      </c>
      <c r="F1" s="8" t="s">
        <v>182</v>
      </c>
      <c r="G1" s="8" t="s">
        <v>7</v>
      </c>
      <c r="H1" s="8" t="s">
        <v>183</v>
      </c>
      <c r="I1" s="9"/>
    </row>
    <row r="2" spans="1:9" x14ac:dyDescent="0.25">
      <c r="A2" s="10" t="s">
        <v>31</v>
      </c>
      <c r="B2" s="11">
        <f>4 - (0.44 * SUMPRODUCT(
    ('Form responses'!B:B = $A2)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2.2400000000000002</v>
      </c>
      <c r="C2" s="11">
        <f>4 - (0.44 * SUMPRODUCT(
    ('Form responses'!B:B = $A2)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2.6799999999999997</v>
      </c>
      <c r="D2" s="11">
        <f>4 - (0.44 * SUMPRODUCT(
    ('Form responses'!B:B = $A2) *
    ((ISNUMBER(SEARCH("Fire Book", 'Form responses'!E:E))) +
     (ISNUMBER(SEARCH("Fire Risk Assessments", 'Form responses'!E:E))) +
     (ISNUMBER(SEARCH("Cleanliness", 'Form responses'!E:E))) +
     (ISNUMBER(SEARCH("H&amp;S board", 'Form responses'!E:E))) +
     (ISNUMBER(SEARCH("H&amp;S Knowledge", 'Form responses'!E:E)))
))
)</f>
        <v>3.56</v>
      </c>
      <c r="E2" s="11">
        <f>4 - (0.44 * SUMPRODUCT(
    ('Form responses'!B:B = $A2) *
    ((ISNUMBER(SEARCH("System Misuse", 'Form responses'!F:F))) +
     (ISNUMBER(SEARCH("Misconduct", 'Form responses'!F:F))) +
     (ISNUMBER(SEARCH("Checklist Failures", 'Form responses'!F:F))) +
     (ISNUMBER(SEARCH("Sign in/out",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-0.83999999999999986</v>
      </c>
      <c r="F2" s="11">
        <f>4 - (0.44 * SUMPRODUCT(
    ('Form responses'!B:B = $A2)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1.7999999999999998</v>
      </c>
      <c r="G2" s="11">
        <f>4-COUNTIFS('Form responses'!B:B, A2, 'Form responses'!H:H, "Missed Deadline")*0.95</f>
        <v>4</v>
      </c>
      <c r="H2" s="11">
        <f t="shared" ref="H2:H11" si="0">SUM(B2:G2)/6</f>
        <v>2.2400000000000002</v>
      </c>
      <c r="I2" s="9"/>
    </row>
    <row r="3" spans="1:9" x14ac:dyDescent="0.25">
      <c r="A3" s="12" t="s">
        <v>20</v>
      </c>
      <c r="B3" s="11">
        <f>4 - (0.44 * SUMPRODUCT(
    ('Form responses'!B:B = $A3)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3.12</v>
      </c>
      <c r="C3" s="11">
        <f>4 - (0.44 * SUMPRODUCT(
    ('Form responses'!B:B = $A3)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3" s="11">
        <f>4 - (0.44 * SUMPRODUCT(
    ('Form responses'!B:B = $A3) *
    ((ISNUMBER(SEARCH("Fire Book", 'Form responses'!E:E))) +
     (ISNUMBER(SEARCH("Fire Risk Assessments", 'Form responses'!E:E))) +
     (ISNUMBER(SEARCH("Cleanliness", 'Form responses'!E:E))) +
     (ISNUMBER(SEARCH("H&amp;S board", 'Form responses'!E:E))) +
     (ISNUMBER(SEARCH("H&amp;S Knowledge", 'Form responses'!E:E)))
))
)</f>
        <v>3.12</v>
      </c>
      <c r="E3" s="11">
        <f>4 - (0.44 * SUMPRODUCT(
    ('Form responses'!B:B = $A3)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1.7999999999999998</v>
      </c>
      <c r="F3" s="11">
        <f>4 - (0.44 * SUMPRODUCT(
    ('Form responses'!B:B = $A3)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3.12</v>
      </c>
      <c r="G3" s="11">
        <f>4-COUNTIFS('Form responses'!B:B, A3, 'Form responses'!H:H, "Missed Deadline")*0.95</f>
        <v>4</v>
      </c>
      <c r="H3" s="11">
        <f t="shared" si="0"/>
        <v>3.1933333333333334</v>
      </c>
      <c r="I3" s="9"/>
    </row>
    <row r="4" spans="1:9" x14ac:dyDescent="0.25">
      <c r="A4" s="13" t="s">
        <v>12</v>
      </c>
      <c r="B4" s="11">
        <f>4 - (0.44 * SUMPRODUCT(
    ('Form responses'!B:B = $A4)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2.2400000000000002</v>
      </c>
      <c r="C4" s="11">
        <f>4 - (0.44 * SUMPRODUCT(
    ('Form responses'!B:B = $A4)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3.56</v>
      </c>
      <c r="D4" s="11">
        <f>4 - (0.44 * SUMPRODUCT(
    ('Form responses'!B:B = $A4) *
    ((ISNUMBER(SEARCH("Fire Book", 'Form responses'!E:E))) +
     (ISNUMBER(SEARCH("Fire Risk Assessments", 'Form responses'!E:E))) +
     (ISNUMBER(SEARCH("Cleanliness", 'Form responses'!E:E))) +
     (ISNUMBER(SEARCH("H&amp;S board", 'Form responses'!E:E))) +
     (ISNUMBER(SEARCH("H&amp;S Knowledge", 'Form responses'!E:E)))
))
)</f>
        <v>3.12</v>
      </c>
      <c r="E4" s="11">
        <f>4 - (0.44 * SUMPRODUCT(
    ('Form responses'!B:B = $A4)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2.2400000000000002</v>
      </c>
      <c r="F4" s="11">
        <f>4 - (0.44 * SUMPRODUCT(
    ('Form responses'!B:B = $A4)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3.56</v>
      </c>
      <c r="G4" s="11">
        <f>4-COUNTIFS('Form responses'!B:B, A4, 'Form responses'!H:H, "Missed Deadline")*0.95</f>
        <v>3.05</v>
      </c>
      <c r="H4" s="11">
        <f t="shared" si="0"/>
        <v>2.9616666666666673</v>
      </c>
      <c r="I4" s="9"/>
    </row>
    <row r="5" spans="1:9" x14ac:dyDescent="0.25">
      <c r="A5" s="12" t="s">
        <v>25</v>
      </c>
      <c r="B5" s="11">
        <f>4 - (0.44 * SUMPRODUCT(
    ('Form responses'!B:B = $A5)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5" s="11">
        <f>4 - (0.44 * SUMPRODUCT(
    ('Form responses'!B:B = $A5)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3.12</v>
      </c>
      <c r="D5" s="11">
        <f>4 - (0.44 * SUMPRODUCT(
    ('Form responses'!B:B = $A5) *
    ((ISNUMBER(SEARCH("Fire Book", 'Form responses'!E:E))) +
     (ISNUMBER(SEARCH("Fire Risk Assessments", 'Form responses'!E:E))) +
     (ISNUMBER(SEARCH("Cleanliness", 'Form responses'!E:E))) +
     (ISNUMBER(SEARCH("H&amp;S board", 'Form responses'!E:E))) +
     (ISNUMBER(SEARCH("H&amp;S Knowledge", 'Form responses'!E:E)))
))
)</f>
        <v>4</v>
      </c>
      <c r="E5" s="11">
        <f>4 - (0.44 * SUMPRODUCT(
    ('Form responses'!B:B = $A5)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2.6799999999999997</v>
      </c>
      <c r="F5" s="11">
        <f>4 - (0.44 * SUMPRODUCT(
    ('Form responses'!B:B = $A5)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3.12</v>
      </c>
      <c r="G5" s="11">
        <f>4-COUNTIFS('Form responses'!B:B, A5, 'Form responses'!H:H, "Missed Deadline")*0.95</f>
        <v>4</v>
      </c>
      <c r="H5" s="11">
        <f t="shared" si="0"/>
        <v>3.4866666666666668</v>
      </c>
      <c r="I5" s="9"/>
    </row>
    <row r="6" spans="1:9" x14ac:dyDescent="0.25">
      <c r="A6" s="13" t="s">
        <v>62</v>
      </c>
      <c r="B6" s="11">
        <f>4 - (0.44 * SUMPRODUCT(
    ('Form responses'!B:B = $A6)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3.56</v>
      </c>
      <c r="C6" s="11">
        <f>4 - (0.44 * SUMPRODUCT(
    ('Form responses'!B:B = $A6)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6" s="11">
        <f>4 - (0.44 * SUMPRODUCT(
    ('Form responses'!B:B = $A6) *
    ((ISNUMBER(SEARCH("Fire Book", 'Form responses'!E:E))) +
     (ISNUMBER(SEARCH("Fire Risk Assessments", 'Form responses'!E:E))) +
     (ISNUMBER(SEARCH("Cleanliness", 'Form responses'!E:E))) +
     (ISNUMBER(SEARCH("H&amp;S board", 'Form responses'!E:E))) +
     (ISNUMBER(SEARCH("H&amp;S Knowledge", 'Form responses'!E:E)))
))
)</f>
        <v>4</v>
      </c>
      <c r="E6" s="11">
        <f>4 - (0.44 * SUMPRODUCT(
    ('Form responses'!B:B = $A6)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3.12</v>
      </c>
      <c r="F6" s="11">
        <f>4 - (0.44 * SUMPRODUCT(
    ('Form responses'!B:B = $A6)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4</v>
      </c>
      <c r="G6" s="11">
        <f>4-COUNTIFS('Form responses'!B:B, A6, 'Form responses'!H:H, "Missed Deadline")*0.95</f>
        <v>4</v>
      </c>
      <c r="H6" s="11">
        <f t="shared" si="0"/>
        <v>3.78</v>
      </c>
      <c r="I6" s="9"/>
    </row>
    <row r="7" spans="1:9" x14ac:dyDescent="0.25">
      <c r="A7" s="12" t="s">
        <v>16</v>
      </c>
      <c r="B7" s="11">
        <f>4 - (0.44 * SUMPRODUCT(
    ('Form responses'!B:B = $A7)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2.6799999999999997</v>
      </c>
      <c r="C7" s="11">
        <f>4 - (0.44 * SUMPRODUCT(
    ('Form responses'!B:B = $A7)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2.6799999999999997</v>
      </c>
      <c r="D7" s="11">
        <f>4 - (0.44 * SUMPRODUCT(
    ('Form responses'!B:B = $A7) *
    ((ISNUMBER(SEARCH("Fire Book", 'Form responses'!E:E))) +
     (ISNUMBER(SEARCH("Fire Risk Assessments", 'Form responses'!E:E))) +
     (ISNUMBER(SEARCH("Cleanliness", 'Form responses'!E:E))) +
     (ISNUMBER(SEARCH("H&amp;S board", 'Form responses'!E:E))) +
     (ISNUMBER(SEARCH("H&amp;S Knowledge", 'Form responses'!E:E)))
))
)</f>
        <v>4</v>
      </c>
      <c r="E7" s="11">
        <f>4 - (0.44 * SUMPRODUCT(
    ('Form responses'!B:B = $A7)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1.7999999999999998</v>
      </c>
      <c r="F7" s="11">
        <f>4 - (0.44 * SUMPRODUCT(
    ('Form responses'!B:B = $A7)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1.7999999999999998</v>
      </c>
      <c r="G7" s="11">
        <f>4-COUNTIFS('Form responses'!B:B, A7, 'Form responses'!H:H, "Missed Deadline")*0.95</f>
        <v>4</v>
      </c>
      <c r="H7" s="11">
        <f t="shared" si="0"/>
        <v>2.8266666666666667</v>
      </c>
      <c r="I7" s="9"/>
    </row>
    <row r="8" spans="1:9" x14ac:dyDescent="0.25">
      <c r="A8" s="13" t="s">
        <v>46</v>
      </c>
      <c r="B8" s="11">
        <f>4 - (0.44 * SUMPRODUCT(
    ('Form responses'!B:B = $A8)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3.56</v>
      </c>
      <c r="C8" s="11">
        <f>4 - (0.44 * SUMPRODUCT(
    ('Form responses'!B:B = $A8)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3.56</v>
      </c>
      <c r="D8" s="11">
        <f>4 - (0.44 * SUMPRODUCT(
    ('Form responses'!B:B = $A8) *
    ((ISNUMBER(SEARCH("Fire Book", 'Form responses'!E:E))) +
     (ISNUMBER(SEARCH("Fire Risk Assessments", 'Form responses'!E:E))) +
     (ISNUMBER(SEARCH("Cleanliness", 'Form responses'!E:E))) +
     (ISNUMBER(SEARCH("H&amp;S board", 'Form responses'!E:E))) +
     (ISNUMBER(SEARCH("H&amp;S Knowledge", 'Form responses'!E:E)))
))
)</f>
        <v>4</v>
      </c>
      <c r="E8" s="11">
        <f>4 - (0.44 * SUMPRODUCT(
    ('Form responses'!B:B = $A8)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3.12</v>
      </c>
      <c r="F8" s="11">
        <f>4 - (0.44 * SUMPRODUCT(
    ('Form responses'!B:B = $A8)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3.12</v>
      </c>
      <c r="G8" s="11">
        <f>4-COUNTIFS('Form responses'!B:B, A8, 'Form responses'!H:H, "Missed Deadline")*0.95</f>
        <v>4</v>
      </c>
      <c r="H8" s="11">
        <f t="shared" si="0"/>
        <v>3.5600000000000005</v>
      </c>
      <c r="I8" s="9"/>
    </row>
    <row r="9" spans="1:9" x14ac:dyDescent="0.25">
      <c r="A9" s="12" t="s">
        <v>41</v>
      </c>
      <c r="B9" s="11">
        <f>4 - (0.44 * SUMPRODUCT(
    ('Form responses'!B:B = $A9)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2.6799999999999997</v>
      </c>
      <c r="C9" s="11">
        <f>4 - (0.44 * SUMPRODUCT(
    ('Form responses'!B:B = $A9)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3.56</v>
      </c>
      <c r="D9" s="11">
        <f>4 - (0.44 * SUMPRODUCT(
    ('Form responses'!B:B = $A9) *
    ((ISNUMBER(SEARCH("Fire Book", 'Form responses'!E:E))) +
     (ISNUMBER(SEARCH("Fire Risk Assessments", 'Form responses'!E:E))) +
     (ISNUMBER(SEARCH("Cleanliness", 'Form responses'!E:E))) +
     (ISNUMBER(SEARCH("H&amp;S board", 'Form responses'!E:E))) +
     (ISNUMBER(SEARCH("H&amp;S Knowledge", 'Form responses'!E:E)))
))
)</f>
        <v>4</v>
      </c>
      <c r="E9" s="11">
        <f>4 - (0.44 * SUMPRODUCT(
    ('Form responses'!B:B = $A9)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2.6799999999999997</v>
      </c>
      <c r="F9" s="11">
        <f>4 - (0.44 * SUMPRODUCT(
    ('Form responses'!B:B = $A9)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3.12</v>
      </c>
      <c r="G9" s="11">
        <f>4-COUNTIFS('Form responses'!B:B, A9, 'Form responses'!H:H, "Missed Deadline")*0.95</f>
        <v>4</v>
      </c>
      <c r="H9" s="11">
        <f t="shared" si="0"/>
        <v>3.34</v>
      </c>
      <c r="I9" s="9"/>
    </row>
    <row r="10" spans="1:9" x14ac:dyDescent="0.25">
      <c r="A10" s="13" t="s">
        <v>59</v>
      </c>
      <c r="B10" s="11">
        <f>4 - (0.44 * SUMPRODUCT(
    ('Form responses'!B:B = $A10)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2.6799999999999997</v>
      </c>
      <c r="C10" s="11">
        <f>4 - (0.44 * SUMPRODUCT(
    ('Form responses'!B:B = $A10)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3.56</v>
      </c>
      <c r="D10" s="11">
        <f>4 - (0.44 * SUMPRODUCT(
    ('Form responses'!B:B = $A10) *
    ((ISNUMBER(SEARCH("Fire Book", 'Form responses'!E:E))) +
     (ISNUMBER(SEARCH("Fire Risk Assessments", 'Form responses'!E:E))) +
     (ISNUMBER(SEARCH("Cleanliness", 'Form responses'!E:E))) +
     (ISNUMBER(SEARCH("H&amp;S board", 'Form responses'!E:E))) +
     (ISNUMBER(SEARCH("H&amp;S Knowledge", 'Form responses'!E:E)))
))
)</f>
        <v>3.56</v>
      </c>
      <c r="E10" s="11">
        <f>4 - (0.44 * SUMPRODUCT(
    ('Form responses'!B:B = $A10)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1.7999999999999998</v>
      </c>
      <c r="F10" s="11">
        <f>4 - (0.44 * SUMPRODUCT(
    ('Form responses'!B:B = $A10)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2.2400000000000002</v>
      </c>
      <c r="G10" s="11">
        <f>4-COUNTIFS('Form responses'!B:B, A10, 'Form responses'!H:H, "Missed Deadline")*0.95</f>
        <v>3.05</v>
      </c>
      <c r="H10" s="11">
        <f t="shared" si="0"/>
        <v>2.8149999999999999</v>
      </c>
      <c r="I10" s="9"/>
    </row>
    <row r="11" spans="1:9" x14ac:dyDescent="0.25">
      <c r="A11" s="14" t="s">
        <v>52</v>
      </c>
      <c r="B11" s="11">
        <f>4 - (0.44 * SUMPRODUCT(
    ('Form responses'!B:B = $A11)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11" s="11">
        <f>4 - (0.44 * SUMPRODUCT(
    ('Form responses'!B:B = $A11)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11" s="11">
        <f>4 - (0.44 * SUMPRODUCT(
    ('Form responses'!B:B = $A11) *
    ((ISNUMBER(SEARCH("Fire Book", 'Form responses'!E:E))) +
     (ISNUMBER(SEARCH("Fire Risk Assessments", 'Form responses'!E:E))) +
     (ISNUMBER(SEARCH("Cleanliness", 'Form responses'!E:E))) +
     (ISNUMBER(SEARCH("H&amp;S board", 'Form responses'!E:E))) +
     (ISNUMBER(SEARCH("H&amp;S Knowledge", 'Form responses'!E:E)))
))
)</f>
        <v>4</v>
      </c>
      <c r="E11" s="11">
        <f>4 - (0.44 * SUMPRODUCT(
    ('Form responses'!B:B = $A11) *
    ((ISNUMBER(SEARCH("System Misuse", 'Form responses'!F:F))) +
     (ISNUMBER(SEARCH("Misconduct", 'Form responses'!F:F))) +
     (ISNUMBER(SEARCH("Checklist Failures", 'Form responses'!F:F))) +
     (ISNUMBER(SEARCH("Sign in/out", 'Form responses'!F:F))) +
     (ISNUMBER(SEARCH("Risk Escalations", 'Form responses'!F:F))) +
     (ISNUMBER(SEARCH("Reconciliation", 'Form responses'!F:F))) +
     (ISNUMBER(SEARCH("Website", 'Form responses'!F:F))) +
     (ISNUMBER(SEARCH("Banking", 'Form responses'!F:F))) +
     (ISNUMBER(SEARCH("Missed Declarations", 'Form responses'!F:F))) +
     (ISNUMBER(SEARCH("Missed Deadlines", 'Form responses'!F:F)))
))
)</f>
        <v>3.56</v>
      </c>
      <c r="F11" s="11">
        <f>4 - (0.44 * SUMPRODUCT(
    ('Form responses'!B:B = $A11)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3.56</v>
      </c>
      <c r="G11" s="11">
        <f>4-COUNTIFS('Form responses'!B:B, A11, 'Form responses'!H:H, "Missed Deadline")*0.95</f>
        <v>4</v>
      </c>
      <c r="H11" s="11">
        <f t="shared" si="0"/>
        <v>3.8533333333333335</v>
      </c>
      <c r="I11" s="9"/>
    </row>
    <row r="12" spans="1:9" x14ac:dyDescent="0.25">
      <c r="A12" s="9"/>
      <c r="B12" s="9"/>
      <c r="C12" s="9"/>
      <c r="D12" s="9"/>
      <c r="E12" s="9"/>
      <c r="F12" s="9"/>
      <c r="G12" s="9"/>
      <c r="H12" s="9"/>
      <c r="I12" s="9"/>
    </row>
  </sheetData>
  <conditionalFormatting sqref="B2:H11">
    <cfRule type="cellIs" dxfId="4" priority="1" operator="between">
      <formula>0</formula>
      <formula>1.49</formula>
    </cfRule>
  </conditionalFormatting>
  <conditionalFormatting sqref="B2:H11">
    <cfRule type="cellIs" dxfId="3" priority="2" operator="between">
      <formula>1.5</formula>
      <formula>2.49</formula>
    </cfRule>
  </conditionalFormatting>
  <conditionalFormatting sqref="B2:H11">
    <cfRule type="cellIs" dxfId="2" priority="3" operator="between">
      <formula>2.5</formula>
      <formula>3.49</formula>
    </cfRule>
  </conditionalFormatting>
  <conditionalFormatting sqref="B2:H11">
    <cfRule type="cellIs" dxfId="1" priority="4" operator="between">
      <formula>3.5</formula>
      <formula>4</formula>
    </cfRule>
  </conditionalFormatting>
  <conditionalFormatting sqref="B2:H11">
    <cfRule type="containsText" dxfId="0" priority="5" operator="containsText" text="-">
      <formula>NOT(ISERROR(SEARCH(("-"),(B2))))</formula>
    </cfRule>
  </conditionalFormatting>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 responses</vt:lpstr>
      <vt:lpstr>ScoreCard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Price,D,David,G C</cp:lastModifiedBy>
  <dcterms:modified xsi:type="dcterms:W3CDTF">2024-12-02T10:07:29Z</dcterms:modified>
</cp:coreProperties>
</file>